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CB56938A-8695-422D-AEF1-A9CAE7BFE628}" xr6:coauthVersionLast="47" xr6:coauthVersionMax="47" xr10:uidLastSave="{00000000-0000-0000-0000-000000000000}"/>
  <bookViews>
    <workbookView xWindow="-110" yWindow="-110" windowWidth="19420" windowHeight="11500" tabRatio="556" firstSheet="5" activeTab="9" xr2:uid="{E8CE2A91-CABE-4F81-9FF3-B2316F41AB34}"/>
  </bookViews>
  <sheets>
    <sheet name="Resumen Gestion TAC" sheetId="3" state="hidden" r:id="rId1"/>
    <sheet name="CONTROL INTERNO" sheetId="11" r:id="rId2"/>
    <sheet name="AMBIENTAL" sheetId="25" r:id="rId3"/>
    <sheet name="%AREAS" sheetId="22" r:id="rId4"/>
    <sheet name=" TECNICA" sheetId="23" r:id="rId5"/>
    <sheet name="COMUNI." sheetId="27" r:id="rId6"/>
    <sheet name="SOCIAL" sheetId="28" r:id="rId7"/>
    <sheet name="JURIDICA" sheetId="29" r:id="rId8"/>
    <sheet name="ADMINISTRATIVA" sheetId="30" r:id="rId9"/>
    <sheet name="FINANCIERA" sheetId="3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30" l="1"/>
  <c r="M8" i="30" s="1"/>
  <c r="K10" i="30"/>
  <c r="L4" i="31"/>
  <c r="L15" i="23"/>
  <c r="M14" i="23"/>
  <c r="I14" i="23"/>
  <c r="H14" i="23"/>
  <c r="G14" i="23"/>
  <c r="M13" i="23"/>
  <c r="G13" i="23"/>
  <c r="S12" i="23"/>
  <c r="M12" i="23"/>
  <c r="G12" i="23"/>
  <c r="M11" i="23"/>
  <c r="O10" i="23"/>
  <c r="M10" i="23"/>
  <c r="G10" i="23"/>
  <c r="O9" i="23"/>
  <c r="M9" i="23"/>
  <c r="G9" i="23"/>
  <c r="M8" i="23"/>
  <c r="M7" i="23"/>
  <c r="G7" i="23"/>
  <c r="M6" i="23"/>
  <c r="G6" i="23"/>
  <c r="M15" i="23"/>
  <c r="M17" i="25"/>
  <c r="L17" i="25"/>
  <c r="G16" i="25"/>
  <c r="O15" i="25"/>
  <c r="G15" i="25"/>
  <c r="G14" i="25"/>
  <c r="G13" i="25"/>
  <c r="G12" i="25"/>
  <c r="G11" i="25"/>
  <c r="G10" i="25"/>
  <c r="G9" i="25"/>
  <c r="G8" i="25"/>
  <c r="G7" i="25"/>
  <c r="B8" i="3"/>
  <c r="B12" i="3"/>
</calcChain>
</file>

<file path=xl/sharedStrings.xml><?xml version="1.0" encoding="utf-8"?>
<sst xmlns="http://schemas.openxmlformats.org/spreadsheetml/2006/main" count="759" uniqueCount="459">
  <si>
    <t>RESPONSABLE</t>
  </si>
  <si>
    <t>META</t>
  </si>
  <si>
    <t>INDICADOR</t>
  </si>
  <si>
    <t>OBSERVACIONES</t>
  </si>
  <si>
    <t>PRESUPUESTO</t>
  </si>
  <si>
    <t>SOPORTES</t>
  </si>
  <si>
    <t>ESTRATEGIA</t>
  </si>
  <si>
    <t>OBJETIVO ESTRATEGICO</t>
  </si>
  <si>
    <t>ACTIVIDADES ESPECIFICAS</t>
  </si>
  <si>
    <t>PROYECCIÓN DE CUMPLIMIENTO POR PERIODO</t>
  </si>
  <si>
    <t>% CUMPLIMIENTO PERIODO</t>
  </si>
  <si>
    <t>% CUMPLIMIENTO ACUMULADO</t>
  </si>
  <si>
    <t>ASOCIACION AEROPUERTO DEL CAFÉ</t>
  </si>
  <si>
    <t>gestion tecnica</t>
  </si>
  <si>
    <t>RESUMEN AREA DIVISION TECNICA</t>
  </si>
  <si>
    <t>Gestion ambiental</t>
  </si>
  <si>
    <t>Gestion comunicacional</t>
  </si>
  <si>
    <t>Gestion predial (juridica)</t>
  </si>
  <si>
    <t>total</t>
  </si>
  <si>
    <t>funcionamiento acompañamiento grafico comunicaciones</t>
  </si>
  <si>
    <t>N/A</t>
  </si>
  <si>
    <t>GESTION Y CONTROL</t>
  </si>
  <si>
    <t>PROY. ANUAL</t>
  </si>
  <si>
    <t xml:space="preserve"> Las actuaciones Administrativas, financieras,  técnicas  contractuales, y legales de la Asociación,  estarán enmarcadas en el ámbito jurídico correspondiente, garantizando los derechos de los ciudadanos con   procesos honestos, transparentes, abiertos y de competencia en igualdad de oportunidades.</t>
  </si>
  <si>
    <t xml:space="preserve">Asesoría y acompañamiento del proceso de Gestión y control interno de la entidad. </t>
  </si>
  <si>
    <t>Revisión de la documentación caracterizada</t>
  </si>
  <si>
    <t>Jefe de Control Interno</t>
  </si>
  <si>
    <t>Documentación caracterizada y revisada</t>
  </si>
  <si>
    <t>1 al año</t>
  </si>
  <si>
    <t>Informe Documentado</t>
  </si>
  <si>
    <t xml:space="preserve">Asistir a las reuniones del Comité de gerencia </t>
  </si>
  <si>
    <t>Gerencia</t>
  </si>
  <si>
    <t>Nº de reuniones programadas/ Nº de Reuniones efectuadas</t>
  </si>
  <si>
    <t>Actas de Reuniones</t>
  </si>
  <si>
    <t>SEGUIMIENTO A LOS RIESGOS IDENTIFICADOS POR LOS PROCESOS DE LA ASOCIACIÓN EN LA Gestión Gerencial</t>
  </si>
  <si>
    <t>Informes de seguimiento a riesgos materializados / Seguimiento a riesgos previsibles</t>
  </si>
  <si>
    <t>Soporte Informe de Seguimiento</t>
  </si>
  <si>
    <t>SEGUIMIENTO A LOS RIESGOS IDENTIFICADOS POR LOS PROCESOS DE LA ASOCIACIÓN EN LA Gestión Técnica</t>
  </si>
  <si>
    <t>SEGUIMIENTO A LOS RIESGOS IDENTIFICADOS POR LOS PROCESOS DE LA ASOCIACIÓN EN LA Gestión Ambiental</t>
  </si>
  <si>
    <t>SEGUIMIENTO A LOS RIESGOS IDENTIFICADOS POR LOS PROCESOS DE LA ASOCIACIÓN EN LA Gestión Administrativa</t>
  </si>
  <si>
    <t>SEGUIMIENTO A LOS RIESGOS IDENTIFICADOS POR LOS PROCESOS DE LA ASOCIACIÓN EN LA Gestión Jurídica y Contratación</t>
  </si>
  <si>
    <t>SEGUIMIENTO A LOS RIESGOS IDENTIFICADOS POR LOS PROCESOS DE LA ASOCIACIÓN EN LA Gestión Financiera</t>
  </si>
  <si>
    <t>Informes de seguimiento a riesgos realizados / Seguimiento a riesgos previsibles</t>
  </si>
  <si>
    <t>SEGUIMIENTO A LOS RIESGOS IDENTIFICADOS POR LOS PROCESOS DE LA ASOCIACIÓN EN LA Gestión Comunicacional</t>
  </si>
  <si>
    <t>Gestionar y verificar el cumplimiento de los programas de mejoramiento continuo de la Asociación.</t>
  </si>
  <si>
    <t>Evaluación de los procesos y procedimientos de la Asociación</t>
  </si>
  <si>
    <t>Auditoría Interna programada/ Auditoria interna ejecutada</t>
  </si>
  <si>
    <t>Informe de Auditoría</t>
  </si>
  <si>
    <t>Realizar arqueos a la caja menor de la Asociación Aeropuerto del Café</t>
  </si>
  <si>
    <t>Nº de seguimeintos programdas /Nº de Seguimientos ejecutados y documentados</t>
  </si>
  <si>
    <t>Acta de Seguimiento</t>
  </si>
  <si>
    <t>Monitorear los indicadores de cada proceso</t>
  </si>
  <si>
    <t># seguimiento realizados / # seguimientos programados</t>
  </si>
  <si>
    <t>Informe de Seguimiento</t>
  </si>
  <si>
    <t>Seguimiento a las recomendaciones realizadas por los entes de control</t>
  </si>
  <si>
    <t>Nº de seguimeintos entregados/ Nº de Seguimientos documentados</t>
  </si>
  <si>
    <t>1 semestral</t>
  </si>
  <si>
    <t>Informes Documentos</t>
  </si>
  <si>
    <t>Seguimiento a los planes de mejoramiento por proceso, institucionales e individuales</t>
  </si>
  <si>
    <t>Nº de seguimientos entregados/ Nº de Seguimientos documentados</t>
  </si>
  <si>
    <t>Formatos Contraloría</t>
  </si>
  <si>
    <t>Las actuaciones Administrativas, financieras,  técnicas  contractuales, y legales de la Asociación,  estarán enmarcadas en el ámbito jurídico correspondiente, garantizando los derechos de los ciudadanos con   procesos honestos, transparentes, abiertos y de competencia en igualdad de oportunidades.</t>
  </si>
  <si>
    <t>Garantizar la expedición oportuna y eficaz de los actos administrativos necesarios para la buena gestión de la Asociación.</t>
  </si>
  <si>
    <t>Presentar los informe oportunamente (CIC, Normas derecho de autor, reportes solicitados por la Procuraduría General de la Nación - Regional Caldas y la Contraloría General de Caldas)</t>
  </si>
  <si>
    <t>Nº de informes que se deben presentar/ Nº de Informes presentados y publicados</t>
  </si>
  <si>
    <t>Formatos y Oficios Remisorios</t>
  </si>
  <si>
    <t>Apoyar en la realización de la Audiencia Pública de Rendición de Cuentas</t>
  </si>
  <si>
    <t>Equipo de Trabajo y Jefe de Control Interno</t>
  </si>
  <si>
    <t>Informe documentado</t>
  </si>
  <si>
    <t>1 anual</t>
  </si>
  <si>
    <t>Asistir a los comités de la Asociación cuando ellos lo requieran</t>
  </si>
  <si>
    <t>Asistencia documentada</t>
  </si>
  <si>
    <t># Comitès asistidos / # Comitès en los caules hace parte Control Interno</t>
  </si>
  <si>
    <t>Formato de Asistencia</t>
  </si>
  <si>
    <t>Presentar informe consolidado del Sistema de Control Interno de la Asociación.</t>
  </si>
  <si>
    <t>Informe presentado y publicado</t>
  </si>
  <si>
    <t>Informe y Constancia de Publicación</t>
  </si>
  <si>
    <t>Realizar informe de austeridad del gasto y propender por la cultura de austeridad en la organizaciòn</t>
  </si>
  <si>
    <t>Informe trimestral</t>
  </si>
  <si>
    <t>Informe documentado y acta de socializaciòn con la Alta Direcciòn</t>
  </si>
  <si>
    <t>JOSÉ DUVÁN AGUIRRE AGUIRRE</t>
  </si>
  <si>
    <t>TOTAL %</t>
  </si>
  <si>
    <t># Informes presentados / # informes del cronograma 2023</t>
  </si>
  <si>
    <t>DIC</t>
  </si>
  <si>
    <t>4 informes al año</t>
  </si>
  <si>
    <t>1 Anual</t>
  </si>
  <si>
    <t xml:space="preserve">ASOCIACIÓN AEROPUERTO DEL CAFÉ </t>
  </si>
  <si>
    <t>GESTIÓN SOCIAL</t>
  </si>
  <si>
    <t>OBJETIVO</t>
  </si>
  <si>
    <t>Junio</t>
  </si>
  <si>
    <t xml:space="preserve">Diciembre </t>
  </si>
  <si>
    <t xml:space="preserve">Relacionamiento con grupos de Interes </t>
  </si>
  <si>
    <t>Mantener una comunicación efectiva con la comunidad, las instituciones y las autoridades.</t>
  </si>
  <si>
    <t>Realizar los estudios previos para la contratación de las actividades y prestación de servicios requeridos para realizar actividades sociales con la comunidad.</t>
  </si>
  <si>
    <t>Area Social y de comunicaciones</t>
  </si>
  <si>
    <t xml:space="preserve"># de contratos realizados para la gestión social </t>
  </si>
  <si>
    <t>Integración y apoyo social a la comunidad de Palestina</t>
  </si>
  <si>
    <t>Contratos suscritos y firmados</t>
  </si>
  <si>
    <t>Realizar reuniones informativas de avances del Proyecto y del PMA a la Comunidad, Instituciones y Autoridades locales.</t>
  </si>
  <si>
    <t xml:space="preserve"> Area Social y de comunicaciones</t>
  </si>
  <si>
    <t>Actas, Listados de Asistencia y /o Registros Fotográficos</t>
  </si>
  <si>
    <t>Conversatorios proyecto Aeropuerto del Cafè. (Dirigido a diferentes grupos de interès y enfocado a temas especifìcos).</t>
  </si>
  <si>
    <t>10 al año</t>
  </si>
  <si>
    <t>Recorrido por la obra con  líderes  (lideres gremiales, representantes de grupos de interés y entidades gubernamentales</t>
  </si>
  <si>
    <t>4 al año</t>
  </si>
  <si>
    <t xml:space="preserve">Información del Proyecto </t>
  </si>
  <si>
    <t>Información fisica a través de material impreso (brochure, volantes, vallas, plegables, carros vallas, pantallas gigantes, rompe tráficos, material impreso para comunidad)</t>
  </si>
  <si>
    <t xml:space="preserve">10 en el año </t>
  </si>
  <si>
    <t xml:space="preserve">Registro Fotográfico </t>
  </si>
  <si>
    <t xml:space="preserve">Formación y educación a la comunidad de el área de inluencia directa del proyecto 
  </t>
  </si>
  <si>
    <t xml:space="preserve">Control Social (plan de capacitación a la comunidad de la zona de influencia del proyecto </t>
  </si>
  <si>
    <t>Convenios con instituciones de educación superior que permitan potenciar la formación en la población de Palestina.</t>
  </si>
  <si>
    <t>2 convenios por año</t>
  </si>
  <si>
    <t>Convenios firmados</t>
  </si>
  <si>
    <t>Cursos  complementarios en diferentes disciplinas dirigidos a diferentes grupos de interes (formación en idioma extranjero, turismo, gastronomia, entre otros)</t>
  </si>
  <si>
    <t>40 personas certificadas por año</t>
  </si>
  <si>
    <t>Regristo fotografico y asistencia</t>
  </si>
  <si>
    <t xml:space="preserve">Entorno, cultura y territorio </t>
  </si>
  <si>
    <t>Celebración días especiales en la zona de influencia del proyecto (niños, adultos mayores, fechas especiales, eventos).</t>
  </si>
  <si>
    <t xml:space="preserve">Registro fográfico </t>
  </si>
  <si>
    <t>Actividades deportivas (torneos, entrenamientos, eventos)</t>
  </si>
  <si>
    <t>2 actividades en el año</t>
  </si>
  <si>
    <t>Difusión de hallazgos arqueologicos en Instituciones Educativas, Entidades Gubernamentales y comunidad en general.</t>
  </si>
  <si>
    <t xml:space="preserve">4 socializaciones por año </t>
  </si>
  <si>
    <t xml:space="preserve">Acompañamiento social </t>
  </si>
  <si>
    <t xml:space="preserve">Plan de acompañamienton social a las familias </t>
  </si>
  <si>
    <t xml:space="preserve">Seguimiento a las ultimas familias reasentadas </t>
  </si>
  <si>
    <t xml:space="preserve">1 seguimientos en el año  </t>
  </si>
  <si>
    <t>Actas de visita y registro fotográfico</t>
  </si>
  <si>
    <t>Apoyo en las actas de vecindad</t>
  </si>
  <si>
    <t xml:space="preserve">Acompañamiento social  al levantamiento y seguimiento de actas de vecindad en el proyecto, al contratista del momento. </t>
  </si>
  <si>
    <t xml:space="preserve">Apoyo según las requeridas por el contratista </t>
  </si>
  <si>
    <t>JULIANA MARCELA CÁRDENAS MARÍN</t>
  </si>
  <si>
    <t>Jefe Área Social y comunicaciones</t>
  </si>
  <si>
    <t>GESTIÓN COMUNICACIONAL</t>
  </si>
  <si>
    <t>PROYECCION ANUAL</t>
  </si>
  <si>
    <t>Gestión de comunicación interna efectiva que permita mantener informados a los funcionarios y /o contratistas de la Entidad de los hechos cotidianos y relevantes de la Entidad</t>
  </si>
  <si>
    <t>Informar a  los funcionarios de la Entidad, por diferentes medios de comunicación interna (correo electrónico, Cartelera, chat grupo institucional whatsapp), sobre eventos insitucionales, información de interés del proyecto o  según las necesidades de las áreas y la Entidad</t>
  </si>
  <si>
    <t>Jefe Área Social y de Comunicaciones</t>
  </si>
  <si>
    <t># de carteleras, # de mensajes grupo institucional whtsapp, # de correos electrónicos informativos, #de mensajes infomativos chat  institucional</t>
  </si>
  <si>
    <t xml:space="preserve">2 eventos institucionales o información de interés del proyecto  por mes  comunicados a los funcionarios de la Entidad . </t>
  </si>
  <si>
    <t>Publicaciones en cartelera, correos electrónicos, Whatsapp institucional, comunicados, reuniones, volantes</t>
  </si>
  <si>
    <t>Gestión de comunicación externa efectiva que permita mantener informada a la comunidad local, nacional e internacional y a la opinión pública en general, sobre el proyecto, los aspectos relevantes y actualizados que lo impactan, las oportunidades que genera;  utilizando la página web, las redes sociales, los medios de comunicación, y las demás estrategias comunicacionales modernas bajo los lineamientos de gobierno en línea.</t>
  </si>
  <si>
    <t xml:space="preserve">Seleccionar  y publicar mensualmente  material informativo y noticioso en la página web de la Asociación. </t>
  </si>
  <si>
    <t># de información publicada en las ventanas de la web.</t>
  </si>
  <si>
    <t xml:space="preserve">2 publicaciones y actualizaciónes al mes </t>
  </si>
  <si>
    <t xml:space="preserve">24 actualizaciones </t>
  </si>
  <si>
    <t>Noticias y publicaciones en la página web</t>
  </si>
  <si>
    <t xml:space="preserve">Mantener actualizado el archivo de prensa digital y clasificadas las fotografías que tengan que ver con el proyecto </t>
  </si>
  <si>
    <t>1 archivo de prensa actualizado, 1 archivo fotográfico actualizado</t>
  </si>
  <si>
    <t>Un archivo de prensa digital mensual. Archivo fotográfico mensual</t>
  </si>
  <si>
    <t>Un archivo de prensa digital anual  consolidado . Archivo fotográfico anual, consolidado.</t>
  </si>
  <si>
    <t>Archivo de prensa digital. Carpetas fotográficas en PC</t>
  </si>
  <si>
    <t xml:space="preserve">Realizar un monitoreo permanente al mayor número de medios radiales, escritos y de televisión, con el fin de mantener informada a la gerencia de las noticias más relevantes y de impacto sobre el proyecto que se conozcan de diferentes medios de comunicación </t>
  </si>
  <si>
    <t># de infomación relevante sobre el proyecto</t>
  </si>
  <si>
    <t xml:space="preserve">1 reporte semanal de las noticias y/o publicacines en prensa,  radio y/o TV                     </t>
  </si>
  <si>
    <t xml:space="preserve">44 reportes </t>
  </si>
  <si>
    <t xml:space="preserve"> Reporte  semanal a través de whatsapp o correo electrónico de información relavante del proyecto. </t>
  </si>
  <si>
    <t>Actividades de logística y producción de material informativo para apoyar el trabajo social con la comunidad y la difusión de los avances del proyecto al público en general</t>
  </si>
  <si>
    <t xml:space="preserve"># piezas gráfica, # presentaciones, #Campañas
# notas audiovisuales </t>
  </si>
  <si>
    <t xml:space="preserve">6 diseños  gráficos para productos impresos
24 diseños de piezas digitales pare redes sociales
4  diseños de presentaciones . 
24 imágenes aéreas de la construcción de la obra.
24 notas audiovisuales </t>
  </si>
  <si>
    <t>Piezas, graficas, avisos, fotografías, presentaciones digitales, diseño campaña</t>
  </si>
  <si>
    <t>Contratación de las actividades y prestaciones de serivicios requeridos para el cumplimiento de las obligaciones establecidas en las licencias y permisos del proyecto</t>
  </si>
  <si>
    <t>Según la necesidad</t>
  </si>
  <si>
    <t>GESTIÓN TÉCNICA</t>
  </si>
  <si>
    <t>PROYECCIÓN ANUAL</t>
  </si>
  <si>
    <t>Inspeccionar, preservar,  proteger y mantener la estabilidad de los predios y obras del proyecto</t>
  </si>
  <si>
    <t xml:space="preserve">Generar los insumos técnicos para la contratación y ejecución de los contratos de Rocería, limpieza, obras de mitigacion del riesgo y otros servicios complementarios para el mantenimiento rutinario del proyecto Aeropuerto del Café y sus áreas de influencia, ubicado en el municipio de Palestina – Caldas. </t>
  </si>
  <si>
    <t>Elaboración documentos técnicos y/o estudios previos requeridos para las contrataciones.</t>
  </si>
  <si>
    <t>Gestión Técnica</t>
  </si>
  <si>
    <t>(# Documentos Técnicos Entregados)/(# Contrataciones)x100 = 100%.</t>
  </si>
  <si>
    <t>Elaborar y entregar a la dirección jurídica los documentos de requerimientos técnicos y/o estudios previos para los procesos contractuales.</t>
  </si>
  <si>
    <t xml:space="preserve">Realización de actividades de rocería, limpieza y otros servicios complementarios (mantenimiento guaduales y áreas de compensación) para el mantenimiento rutinario del proyecto Aeropuerto del Café y sus áreas de influencia, ubicado en el municipio de Palestina – Caldas. </t>
  </si>
  <si>
    <t>Realizar por lo menos un comité técnico de seguimiento mensual</t>
  </si>
  <si>
    <t>Realizar el seguimiento a los contratos de obra e interventoría de ser necesaria.</t>
  </si>
  <si>
    <t># de estudios contratados</t>
  </si>
  <si>
    <t>Terminar la estructuración del proyecto</t>
  </si>
  <si>
    <t>Realizar los estudios previos para la contratación de las actividades y prestación de servicios requeridos para la obtención de licencias y permisos para el proyecto.</t>
  </si>
  <si>
    <t># de informes finales</t>
  </si>
  <si>
    <t>Dar cumplimiento a la licencia de excavación  1211 de 2020 y a la resolución 472 del 23 de abril del 2021</t>
  </si>
  <si>
    <t>NOMBRE:MARIA LUISA MARTINEZ GOMEZ  - JUAN CAMILO URIBE TAMAYO</t>
  </si>
  <si>
    <t>CARGO: INGENIEROS SUPERVISORES</t>
  </si>
  <si>
    <t>GESTIÓN AMBIENTAL</t>
  </si>
  <si>
    <t>Cumplir las obligaciones y realizar las modificaciones necesarios de la Licencia Ambiental del proyecto</t>
  </si>
  <si>
    <t>Dar cumplimiento a la licencia con el funcionamiento del punto de atención en el municipio de Palestina</t>
  </si>
  <si>
    <t>Alquiler del bien inmueble anual</t>
  </si>
  <si>
    <t>Realizar seguimiento al cumplimiento de las obligaciones establecidas en la licencia ambiental para la construcción del Aeropuerto del Café.</t>
  </si>
  <si>
    <t>Acompañar desde lo tecnico ambiental la ejecución de obra de la construcción de la vía de acceso</t>
  </si>
  <si>
    <t># de comites ambientales programados/ # de comites ambiental realizados</t>
  </si>
  <si>
    <t>Seguimiento actividades ejecicion construcción etapa I</t>
  </si>
  <si>
    <t xml:space="preserve">Caracterizaciones Fisicoquimicas e Hidrobiologicas de cada uno de los cauces asociados al proyecto </t>
  </si>
  <si>
    <t>Caracterizaciones fisicoquimicas e hidrobilogicas semestrales</t>
  </si>
  <si>
    <t>Caracterizacion fisico quimica e hidrobiologica semestral de cada uno de los cauces asociados al proyecto</t>
  </si>
  <si>
    <t>Presentar ante la autoridad ambiental de los informes de cumplimiento ambiental</t>
  </si>
  <si>
    <t># de Informes de cumplimiento Ambiental programados/ # de informes de cumplimiento ambiental realizados</t>
  </si>
  <si>
    <t>seguimiento y elaboracion de informes de cumplimiento ambiental</t>
  </si>
  <si>
    <t>Verificar y garantizar el correcto funcionamiento de las estructuras asociadas a los cauces y caudales de cada uno de ellos.</t>
  </si>
  <si>
    <t>Protección de cuencas y mejoramiento del funcionamiento de las estructuras asociadas a los cauces</t>
  </si>
  <si>
    <t>Recuperacion de Germoplasma y Estableciemiento y mejoramiento del material vegetal existente en el vivero</t>
  </si>
  <si>
    <t xml:space="preserve">Realizar registro mensual de cada una de las especies existentes en el vivero y realizar el inventario del numero total de individuos </t>
  </si>
  <si>
    <t>Garantizar la propagacion de las plantulas existentes en el vivero y procurar por mejorar el material genetico y el numero de individuos</t>
  </si>
  <si>
    <t>Cumplimiento actualizacion y seguimiento de la licencia ambiental del proyecto</t>
  </si>
  <si>
    <t>Contratacion de equipo profesional de apoyo al seguimiento de la licencia ambiental</t>
  </si>
  <si>
    <t>Numero de profesionales vinculados al componente ambiental del Proyecto Aeropuerto del Café</t>
  </si>
  <si>
    <t>Apoyo en el componente ambiental de la licencia del proyecto</t>
  </si>
  <si>
    <t>Seguimieto a las obligaciones establecidas en la resolucion 1831 de 2017 y posteriores de modifiacion de la licencia ambiental</t>
  </si>
  <si>
    <t>Seguimiento mensual matriz obligaciones/Seguimiento mensual a matriz obligaciones realizadas</t>
  </si>
  <si>
    <t>Seguimiento a las obligaciones estabecidas por la Autoridad Ambiental</t>
  </si>
  <si>
    <t>este item se viene cumpliendo acorde a lo programado</t>
  </si>
  <si>
    <t>Se retroalimenta mes a mes en archivos digitales que reposan en el ondrive de la entidad</t>
  </si>
  <si>
    <t>Gestión predial completa, con seguimiento anual si es requerido</t>
  </si>
  <si>
    <t>AREA</t>
  </si>
  <si>
    <t>% DE CUMPLIMIENTO</t>
  </si>
  <si>
    <t>GESTION TECNICA</t>
  </si>
  <si>
    <t xml:space="preserve">GESTION AMBIENTAL </t>
  </si>
  <si>
    <t>GESTION JURIDICA Y DE CONTRATACION</t>
  </si>
  <si>
    <t>GESTION ADMINISTRATIVA</t>
  </si>
  <si>
    <t>GESTION FINANCIERA</t>
  </si>
  <si>
    <t>GESTION COMUNICACIONAL</t>
  </si>
  <si>
    <t>GESTION SOCIAL</t>
  </si>
  <si>
    <t>PROMEDIO GENERAL</t>
  </si>
  <si>
    <t>PLAN DE ACCION 2025</t>
  </si>
  <si>
    <t>MZO</t>
  </si>
  <si>
    <t>JUNIO</t>
  </si>
  <si>
    <t>SEP</t>
  </si>
  <si>
    <t>Marzo (90 días)</t>
  </si>
  <si>
    <t>Junio (90 días)</t>
  </si>
  <si>
    <t>Septiembre (90 días)</t>
  </si>
  <si>
    <t>Diciembre (90 días)</t>
  </si>
  <si>
    <t>Actualización y formulacion de estudios y diseños necesarios para dar cumplimiento a las diferentes fases del proyecto</t>
  </si>
  <si>
    <t>Conformación de un equipo de profesionales con idoneidad y experiencia en la estructuración técnica, financiera y legal del proyecto</t>
  </si>
  <si>
    <t>Estructuración, actualización y Ajustes de estudios y diseños técnicos, jurídicos y financieros</t>
  </si>
  <si>
    <t>Análisis de capacidad volumétrica preliminar de zonas de depósito.</t>
  </si>
  <si>
    <t>Capacidad calculada/zona visitada</t>
  </si>
  <si>
    <t>Determinar capacidad volumétrica aproximada de las posibles zonas de depósito.</t>
  </si>
  <si>
    <t>Estudios y/o diseños contratados</t>
  </si>
  <si>
    <t># de estudios y/o diseños contratados</t>
  </si>
  <si>
    <t>Atención a las obligaciones establecidas en la licencia ambiental de la etapa I y el trámite de la licencia ambiental de la etapa II del proyecto</t>
  </si>
  <si>
    <t>Conformación de un equipo de profesionales con idoneidad y experiencia</t>
  </si>
  <si>
    <t>Prestación de los servicios profesionales de un ingeniero ambiental especializado para realizar y acompañar las acciones ambientales del proyecto aeropuerto del café etapa I y II</t>
  </si>
  <si>
    <t>Prestación de servicios profesionales especializados para apoyar la elaboración de cartografía y ortofotos destinados a los informes de cumplimiento ambiental, y el seguimiento de actividades de mantenimiento rutinario del proyecto aeropuerto del café</t>
  </si>
  <si>
    <t>Cumplimiento de los Planes de Manejo Arqueológico del proyecto</t>
  </si>
  <si>
    <t>implementación del Plan de Manejo arqueológico del proyecto</t>
  </si>
  <si>
    <t>Gestionar los permisos, licencias y autorizaciones requeridas para  estructuración del proyecto en su etapa II.</t>
  </si>
  <si>
    <t>Análisis de alternativas para posibles zonas de depósito para la etapa II del proyecto</t>
  </si>
  <si>
    <t xml:space="preserve"># Visitas a nuevos predios y solicitudes de determinantes ambientales a la Corporación Autónoma </t>
  </si>
  <si>
    <t>Respuesta por la corporación a las determinantes ambientales establecidas para el predio en estudio.</t>
  </si>
  <si>
    <t xml:space="preserve">Actualización y/o ajuste del EIA para la etapa II en concordancia a la respuesta remitida por la Corporación </t>
  </si>
  <si>
    <t>Respuesta a los condicionantes remitidos por la Corporación</t>
  </si>
  <si>
    <t>Cumplir con las determinantes y obligaciones establecidas en el licenciamiento de la etapa II</t>
  </si>
  <si>
    <t xml:space="preserve">Oficina de atención durante todo el periodo de 2025 </t>
  </si>
  <si>
    <t># recorrido de evaluacion de estructuras  de manera mensual de los cauces y estructuras asociados a los mismos/ # recorridos realizados</t>
  </si>
  <si>
    <t>PLAN DE ACCIÓN PARA EL AÑO 2025</t>
  </si>
  <si>
    <t>Marzo</t>
  </si>
  <si>
    <t>Septiembre</t>
  </si>
  <si>
    <t># de reuniones programadas / # de reuniones realizadas</t>
  </si>
  <si>
    <t>6 al año</t>
  </si>
  <si>
    <t># de conversatorios programados / # de conversatorios realizados</t>
  </si>
  <si>
    <t># de recorridos por las obras programados /# de recorridos por las obras</t>
  </si>
  <si>
    <t># productos programados / # de productos realizados</t>
  </si>
  <si>
    <t xml:space="preserve"># de convenios proyectados / # de convenios realizados </t>
  </si>
  <si>
    <t># de personas proyectadas/ # de personas formadas</t>
  </si>
  <si>
    <t># de actividades programadas / # de actividades realizadas</t>
  </si>
  <si>
    <t>4 actividades en el año</t>
  </si>
  <si>
    <t># de visitas programadas / # de visitas realizadas</t>
  </si>
  <si>
    <t># de actas solicitadas / # de actas totales del proyecto</t>
  </si>
  <si>
    <t>ASOCIACIÓN AEROPUERTO DEL CAFÉ</t>
  </si>
  <si>
    <t>GESTIÓN JURÍDICA Y DE CONTRATACIÓN</t>
  </si>
  <si>
    <t>PLAN DE ACCIÓN 2025</t>
  </si>
  <si>
    <t>% DE CUMPLIMIENTO POR PERIODO</t>
  </si>
  <si>
    <t>%  ACUMULADO</t>
  </si>
  <si>
    <t xml:space="preserve">OBSERVACIONES </t>
  </si>
  <si>
    <t>Enero - febrero</t>
  </si>
  <si>
    <t>Marzo -abril</t>
  </si>
  <si>
    <t>Mayo-junio</t>
  </si>
  <si>
    <t>Julio- agosto</t>
  </si>
  <si>
    <t>septiembre -octubre</t>
  </si>
  <si>
    <t>noviembre - diciembre</t>
  </si>
  <si>
    <t xml:space="preserve"> Las actuaciones 
Administrativas, financieras,  técnicas  contractuales, y legales de la Asociación,  estarán enmarcadas en el ámbito jurídico correspondiente, garantizando los derechos de los ciudadanos con   procesos honestos, transparentes, abiertos y de competencia en igualdad de oportunidades.
</t>
  </si>
  <si>
    <t>Prestar Asesoría Jurídica en temas contractuales a la Gerencia y las demás Dependencias de la Entidad, para que sus actuaciones se encuentren amparadas bajo los postulados de la Constitución, las Leyes y Decretos vigentes para la Contratación Pública. 2- Elaboracion de modelo de pliegos de condiciones para las diferentes convocatorias publicas de la entidad.</t>
  </si>
  <si>
    <t>Adelantar los procesos contractuales requeridos para el buen funcionamiento de la Asociación Aeropuerto del Café</t>
  </si>
  <si>
    <t>Dirección Jurídica y Profesional asignado.</t>
  </si>
  <si>
    <t># de procesos de contratación autorizados por el ordenador del gasto / # de contratos efectivamente perfeccionados</t>
  </si>
  <si>
    <t>Evacuar todos los procesos de contratación autorizados por el ordenador del gasto</t>
  </si>
  <si>
    <t>16.66%</t>
  </si>
  <si>
    <t>Contratos legalizados</t>
  </si>
  <si>
    <t>NA</t>
  </si>
  <si>
    <t>Publicar de forma oportuna y eficiente  en el SECOP II y el SIA OBSERVA, los procesos de contratación celebrados en el mes por la Entidad.</t>
  </si>
  <si>
    <t># de contratos celebrados o suscritos en el mes/ # de contratos publicados en el mes</t>
  </si>
  <si>
    <t>Que todos los procesos contractuales de la entidad esten debidamente publicados en las plataformas del SECOP II y el SIA OBSERVA</t>
  </si>
  <si>
    <t>El # Contratos publicados en la plataforma SECOP II debe ser igual al # de contratos publicados en el SIA OBSERVA</t>
  </si>
  <si>
    <t>Seguimiento a los contratos supervisados por la Dirección Juídica</t>
  </si>
  <si>
    <t>Director Jurídico</t>
  </si>
  <si>
    <t># de contratos designados / # contratos supervisados</t>
  </si>
  <si>
    <t>Proteger la moralidad administrativa, prevenir la ocurrencia de actos de corrupcion y tutelar la transparencia de la actividad contractual como supervisor de los contratos</t>
  </si>
  <si>
    <t>Informes de supervisión mensual</t>
  </si>
  <si>
    <t xml:space="preserve">Ejercer la defensa judicial de la entidad con conocimiento e idoneidad profesional preservando el patrimonio de los dueños del proyecto y las inversiones realizadas en el proyecto. </t>
  </si>
  <si>
    <t>Asegurar una eficaz representación judicial y prejudicial de la entidad en pro de los derechos e intereses, y  aquellos donde se busca el resarcimiento de los perjuicios ocasionados a la misma.</t>
  </si>
  <si>
    <t>Convocar y realizar el Comité de Conciliación y Defensa Judicial</t>
  </si>
  <si>
    <t>Dirección Jurídica</t>
  </si>
  <si>
    <t xml:space="preserve">2 veces al mes </t>
  </si>
  <si>
    <t>Dar un efectiva solución a las controversias que se puedan presentar.</t>
  </si>
  <si>
    <t>Actas de comité de conciliiación o de asuntos no pendientes</t>
  </si>
  <si>
    <t>Llevar la representacion legal en las controversias judiciales, en las cuales la Asociación  es parte, con el fin de actuar en derecho y velar por los intereses de la entidad, haciendo control y seguimiento de los procesos judiciales y administrativos en los que es parte el Asociacion, en los diferentes despachos judiciales.</t>
  </si>
  <si>
    <t>atencion del 100% todos las actuaciones judiciales.</t>
  </si>
  <si>
    <t>Cumplir con eficiencia, eficacia y prontitud los terminos requeridos para la contestacion de demandandas, translados de excepciones decreto de pruebas, presentar alegatos o impugnaciones y asistencia a diligencias programadas por los diferentes despachos judiciales.</t>
  </si>
  <si>
    <t>Permanente revisión de los procesos en los diferentes despachos judiciales y plataforma siglo XXI</t>
  </si>
  <si>
    <t>Fortalecimiento del componente humano de la Direccion Juridica  y de la Asociacion Aeropuerto del Café</t>
  </si>
  <si>
    <t xml:space="preserve">Incentivar la cultura de la prevención entre los servidores públicos de la entidad. Para ello la Dirección Jurídica informará a través de los medios institucionales a los funcionarios sobre las actaulizaciones y nuevas disposiciones normativas que impacten el desarrollo de las funciones y objeto de la Entidad. </t>
  </si>
  <si>
    <t>Mínimo un (1) correo informativo al mes</t>
  </si>
  <si>
    <t>Permanente actualizacion de los funcionario a través de los correos informativos enviados por la Dirección Jurídica con actualidad y conceptos normativos</t>
  </si>
  <si>
    <t>Correos enviados</t>
  </si>
  <si>
    <t>Atender cada una de las peticiones, quejas, denuncias, consultas y reclamos que inicie cualquier persona  formular consultas, quejas, denuncias y reclamos e interponer recursos.</t>
  </si>
  <si>
    <t xml:space="preserve">Prestar Asesoría Jurídica en la atención a las solicitudes, para quelas respuestas a las mismas se encuentren amparadas bajo los postulados de la Constitución, las Leyes y las facultades que tiene la Asociación. </t>
  </si>
  <si>
    <t>Gestionar, asesorar, consolidar la respuestas a las peticiones, quejas y reclamos que se presenten dentro de la oportunidad legal establecida para atenderlo.</t>
  </si>
  <si>
    <t>Dirección Juridica y profesional asignado</t>
  </si>
  <si>
    <t># de derechos de petición presentados/ # de respuestas atendidas dentro d ela oportunidad legal establecida</t>
  </si>
  <si>
    <t>Atender cada uno de los derechos de petición instaurados,  dentro de la oportunidad legal establecida</t>
  </si>
  <si>
    <t>oficio con radicado de atención al derecho de petición</t>
  </si>
  <si>
    <t>Garantizar el maximo aprovechamiento de las tecnologias de la información y las comunicaciones, con el fin de contribuir con la construcción de un estado abierto, mas eficiente, transparente y participativo.</t>
  </si>
  <si>
    <t>Realizar de manera periódica el seguimiento y control del Plan de Accion de Gobierno Digital</t>
  </si>
  <si>
    <t>realizar de manera periódica el seguimiento y control del Plan de Accion de la Politica Pública de Gobierno Digital</t>
  </si>
  <si>
    <t># de Comites realizados / # de comites establecidos</t>
  </si>
  <si>
    <t>Garantizar la adecuada implementacion de la Estrategia de Gobierno en Digital por parte de la Asociacion.</t>
  </si>
  <si>
    <t>Actas Comité de Gobierno Digital</t>
  </si>
  <si>
    <t>AVANCE TOTAL</t>
  </si>
  <si>
    <t xml:space="preserve">Proyectó: JUAN CAMILO RODRÍGUEZ - ABOGADO CONTRATISTA  </t>
  </si>
  <si>
    <t xml:space="preserve">GESTIÓN ADMINISTRATIVA </t>
  </si>
  <si>
    <t>CUMPLIMIENTO POR PERIODO</t>
  </si>
  <si>
    <t>% CUMPLIMIENTO DE LA ACTIVIDAD</t>
  </si>
  <si>
    <t>% CUMPLIMIENTO DE LA ESTRATEGIA</t>
  </si>
  <si>
    <t>Enero - Marzo</t>
  </si>
  <si>
    <t>Abril - Junio</t>
  </si>
  <si>
    <t>Julio - Septiembre</t>
  </si>
  <si>
    <t>Octubre - Diciembre</t>
  </si>
  <si>
    <t>Contribuir al mejoramiento de las capacidades, competencias, conocimientos, bienestar, calidad de vida feliz y saludable para los colaboradores de la entidad</t>
  </si>
  <si>
    <t>Plan estrategico de gestión Humana</t>
  </si>
  <si>
    <t>Implementación del Plan de Bienestar Social, Estímulos e Incentivos</t>
  </si>
  <si>
    <t>Coordinador Administrativo y Financiero - Contratista de apoyo administrativo</t>
  </si>
  <si>
    <t xml:space="preserve">No. de actividades programadas / No. de actividades ejecutadas </t>
  </si>
  <si>
    <t>Cronograma con su soprte de ejecución</t>
  </si>
  <si>
    <t>Implementación del Plan Institucional de Capacitación para el personal</t>
  </si>
  <si>
    <t>Coordinador Administrativo y Financiero - Contratista Profesional SST</t>
  </si>
  <si>
    <t xml:space="preserve">Temas desarrollados Vrs temas a desarrollar. </t>
  </si>
  <si>
    <t>Implementar el Plan Anual de Trabajo durante la vigencia 2025 del SG-SST, dando cumplimiento a la normatividad vigente</t>
  </si>
  <si>
    <t>No. Actividades ejecutadas / No. Actividades programadas</t>
  </si>
  <si>
    <t xml:space="preserve">Plan Estratégico de Tecnologías de la Información </t>
  </si>
  <si>
    <t>Implementar y hacer seguimiento al PETI enmarcado en el modelo de gobierno digital</t>
  </si>
  <si>
    <t>Coordinador Administrativo y Financiero - Contratista de apoyo en sistemas</t>
  </si>
  <si>
    <t>Avanzar en la implementación del MIPG de la Asociación</t>
  </si>
  <si>
    <t>CESAR AUGUSTO FLOREZ OSORIO</t>
  </si>
  <si>
    <t>Coordinador Administrativo y Financiero</t>
  </si>
  <si>
    <t>Administrar de forma honesta, transparente y eficiente los recursos aportados por los socios y los demás gestionados para las diferentes actividades del proyecto</t>
  </si>
  <si>
    <t xml:space="preserve">Ejecutar y controlar con efectividad los recursos financieros apropiados a la entidad para el cumplimiento de la misión institucional, aplicando la normatividad vigente.
Presentar en tiempo y oportunidad  y en los formatos establecidos y pertinentes, todos los informes del área financiera requeridos por entes de control y/o externos a la Asociación.
Acompañamiento y asesoría del proceso de Gestión y CONTROL.  
</t>
  </si>
  <si>
    <t>Gestionar los recaudos programados en el Plan Anual Mensualizado de Caja</t>
  </si>
  <si>
    <t xml:space="preserve">Coordinador Administrativo y Financiero </t>
  </si>
  <si>
    <t>Ingresos recaudados &gt;ó= a ingresos programados</t>
  </si>
  <si>
    <t>Matriz de Ejecución del PAC</t>
  </si>
  <si>
    <t>Efectuar los pagos programados en el Plan Anual Mensualizado de Caja sin exceder las proyecciones de pagos</t>
  </si>
  <si>
    <t xml:space="preserve">Pagos realizados &lt;ó= a pagos programados </t>
  </si>
  <si>
    <t>Gestión Presupuestal de Ingresos y Gastos</t>
  </si>
  <si>
    <t>Superávit de Ingresos &gt; al Déficit de Gastos
Superávit de Gastos &gt; al Déficit de Ingresos</t>
  </si>
  <si>
    <t>100% al finalizar el año</t>
  </si>
  <si>
    <t>N.A.</t>
  </si>
  <si>
    <t>Acto administrativo del cierre presupuestal</t>
  </si>
  <si>
    <t xml:space="preserve">Presentación de Informes y declaraciones fiscales a los diferentes entes  (Declaración Ingresos y Patrimonio, en la fuente, estampillas, reteicas, impuesto de obra, renovación registro mercantil, Chip Contable, Chip Presupuestal, DANE, Costos de Personal CGR, INFIS, Deudores morosos, Información Exógena DIAN, Estados Financieros Auditados) </t>
  </si>
  <si>
    <t xml:space="preserve">Coordinador Administrativo y Financiero y Contador </t>
  </si>
  <si>
    <t>Informes presentados en el mes/Informes en cronograma</t>
  </si>
  <si>
    <t>Seguimiento al cronograma establecido - Soportes de evidencia</t>
  </si>
  <si>
    <r>
      <rPr>
        <b/>
        <sz val="11"/>
        <color indexed="8"/>
        <rFont val="Arial"/>
        <family val="2"/>
      </rPr>
      <t>ASOCIACIÓN AEROPUERTO DEL CAFÉ</t>
    </r>
    <r>
      <rPr>
        <b/>
        <u/>
        <sz val="11"/>
        <color indexed="8"/>
        <rFont val="Arial"/>
        <family val="2"/>
      </rPr>
      <t xml:space="preserve">
 GESTIÓN FINANCIERA
</t>
    </r>
    <r>
      <rPr>
        <b/>
        <sz val="11"/>
        <color indexed="8"/>
        <rFont val="Arial"/>
        <family val="2"/>
      </rPr>
      <t>PLAN DE ACCION 2025</t>
    </r>
  </si>
  <si>
    <t>EJECUCIÓN PLANES DE ACCIÓN A MARZO 30 DE 2025</t>
  </si>
  <si>
    <t>acorde a lo pogramado</t>
  </si>
  <si>
    <t>PLAN DE ACCION 2025  EJECUCIÓN A MARZO 30</t>
  </si>
  <si>
    <t>PLAN DE ACCION 2025 -SEGUIMIENTO PRIMER TRIMESTRE</t>
  </si>
  <si>
    <t>Fotografias visita tecnica</t>
  </si>
  <si>
    <t>El dia 25 de marzo de 2025 se realizo visita a un posible predio para adecuacion de Zodme en la vereda la Plata, a 12 Kilometros aproximadamente del area de pista, encontrandose que tiene como posibles afectaciones ambientales, la existencia de un guadual a lo largo del predio, como tambien la presencia de un nacimiento, estas afectaciones complejisan la adecuacion de un punto de disposicion ya que carece de un vaso conformado naturalmente, lo cual implicaria la construccion a media ladera y la disminucion de la capacidad tecnica del predio</t>
  </si>
  <si>
    <t>Oficio de respuesta por parte de la Corporacion</t>
  </si>
  <si>
    <t>Durante este primer trimestre del año, no se entrego por parte de la Corporacion ninguna respuesta al EIA formulado para la Etapa II del Aeropuerto del Café.</t>
  </si>
  <si>
    <t>Factura de pago del canon de arrendamiento</t>
  </si>
  <si>
    <t>Con relacion al punto de atencion de Palestina se realiza mes a mes el pago del canon mensual de arrendamiento el cual corresponde a una suma de $ 3.243.416</t>
  </si>
  <si>
    <t>actas de comité</t>
  </si>
  <si>
    <t>Durante este primer trimestre del año, se realizaron seis comites ambientales de obra, (dos cada mes) esto con el fin de determinar el avance que presenta su ejecucion y a su vez el cumplimiento de las obligaciones ambientales establecidas en la licencia ambiental y en cada una de las resoluciones que la componen</t>
  </si>
  <si>
    <t>analisis y resultados de las caracterizaciones realizadas por parte de un laboratorio acreditado por el IDEAM</t>
  </si>
  <si>
    <t>Esta actividad obedece a un proceso contractual que debera ser adelantado por parte de la Asociacion, esta actividad se encuentra planteada para ser ejecutada durante el segundo semestre de 2025</t>
  </si>
  <si>
    <t>Oficio de radicacion del Informe de Cumplimiento ambiental</t>
  </si>
  <si>
    <t>Esta es una actividad que se plantea sea ejecutada durante el mes de Julio, recopilando las acciones ambientales y la respuesta a cada una de las obligaciones establecidas en la licencia ambiental para el primer semestre de 2025, cumpliendo asi con la periodicidad establecida por la corporacion para la presentacion de este informe ICA.</t>
  </si>
  <si>
    <t>Informacion tecnica que soporta la actividad desarrollada</t>
  </si>
  <si>
    <t>Se realizó la verificacion de estructuras asociadas a los cauces y aforo de caudales:
El dia 30 de enero de 2025
Los dias 11 y 26 de febrero de 2025 
Los dias 20, 25 y 27 de marzo de 2025</t>
  </si>
  <si>
    <t>Diariamente se realiza al interior del vivero los procesos de Propagacion de plantulas, trasplante, abono, cuidado y mantenimiento de los individuos arboreos que hace parte del vivero forestala de Aerocafe con el fin de realizar las compensaciones establecidas en la licencia ambiental
Inventario a enero 29 de 2025 14.619 Individuos
Inventario a febrero 26 de 2025 14.654 Individuos
Inventario a marzo 31 de 2025 14.574 Individuos</t>
  </si>
  <si>
    <t>Contrato profesionales de apoyo</t>
  </si>
  <si>
    <t xml:space="preserve">Esta directamente relacionado con la contratacion del personal de apoyo a la gestion de la Asociacion Aeropuerto del Café </t>
  </si>
  <si>
    <t>informes de cumplimiento ambiental e informe mensual del profesional ambiental</t>
  </si>
  <si>
    <t>Este indicador es una actividad que se realiza de la mano con el contratista infrarover a fin de dar cumplimiento a cada una de las obligaciones establecidas en la licencia, las cuales son plasmadas en el Informe de Cumplimiento ambiental que se presenta de manera semestral a la corporacion. De igua manera se realiza mensualmente el seguimiento a la matriz en concordancia con las obligaciones ambientales  que continuan vigentes de acuerdo con el estado de suspencion que en la actualidad presenta el proyecto.</t>
  </si>
  <si>
    <t>SEGUIMIENTO A MARZO 30 2025</t>
  </si>
  <si>
    <t>Contratos firmados (TRABAJADORA SOCIAL, POLITÓLOGO, AUDIOVISUALES) con un plazo de 6 meses de ejecución.</t>
  </si>
  <si>
    <t>La meta en este ITEM será superada a pesar de que el proyecto no está en construccción y teniendo en cuenta el proceso de licitación en curso.</t>
  </si>
  <si>
    <t>Se han entregado:
50 plegables con información del proyecto en el encuentro de los 50 pueblos paisas 
30 cartillas con información del proyecto en Institución educativa de la vereda la Plata de Palestina</t>
  </si>
  <si>
    <t xml:space="preserve">Alianza con el SENA, esta alizanza permanece en el transcurso de la ejecución del plan de acción anual </t>
  </si>
  <si>
    <t>En ejecución capacitación en elaboración de artesanías</t>
  </si>
  <si>
    <t>Con petición inicial para el próximo período</t>
  </si>
  <si>
    <t xml:space="preserve">Sin peticiones </t>
  </si>
  <si>
    <t>Se han realizados dos visitas al laboratorio a petición de la comunidad y por manejo de estrategias en la comunicación pueden superarse el número de socializaciones.</t>
  </si>
  <si>
    <t>Gestión predial completa, con seguimiento anual para la primera etapa.</t>
  </si>
  <si>
    <t>26.5%</t>
  </si>
  <si>
    <t>24 eventos institucionales o información de interés del proyecto comuinicados a funcionarios de la Entidad .</t>
  </si>
  <si>
    <t xml:space="preserve">ACTIVIDADES REALIZADAS CON CONTRATISTAS Y EMPLEADOS  DE LA ASOCIACIÓN AEROPUERTO DEL CAFÉ </t>
  </si>
  <si>
    <t>CONTRATO 019 – 2025. PLAZO 3 DE FEBRERO AL 2 DE AGOSTO DE 2025. $49.464.000 COP, IVA INCLUIDO</t>
  </si>
  <si>
    <t>ACTIVIDAD REALIZADA CON EL SOPORTE DEL CONTRATISTA INTUAL S.A.S</t>
  </si>
  <si>
    <t>CONTRATO 019 – 2024. PLAZO 3 DE FEBRERO AL 2 DE AGOSTO DE 2025. $49.464.000 COP, IVA INCLUIDO Y CONTRATO 024-2025 PLAZO  DEL   12 DE FEBRERO AL 11 DE AGOSTO DE 2025. $26.678.292 IVA INCLUIDO</t>
  </si>
  <si>
    <t xml:space="preserve">ACTIVIDAD REALIZADA CON EL SOPORTE DEL CONTRATISTA INTUAL S.A.S Y EL CONTRATISTA CARLOS MARIO MUÑOZ ARIAS REALIZADOR AUDIOVISUAL  </t>
  </si>
  <si>
    <t xml:space="preserve"> #de contratos, actividades y/o facturas #de material impreso (vallas, brochure, volantes, folletos) Apoyo en estrategia en comunicaciones, 
implementación asertiva integral de comunicación dentro y fuera de la entidad. </t>
  </si>
  <si>
    <t>Contratos, actividades y/o facturas, material impreso (vallas, brochure, volantes, folletos) Apoyo en estrategia en comunicaciones, 
implementación asertiva integral de comunicación dentro y fuera de la entidad.</t>
  </si>
  <si>
    <t xml:space="preserve"> CONTRATO 018-2025 PLAZO  DEL   3 DE FEBRERO AL 2 DE AGOSTO DE 2025. $63.120.000</t>
  </si>
  <si>
    <t xml:space="preserve">ACTIVIDADES REALIZADAS CON EL SOPORTE DEL CONTRATISTA SODA PRODUCCIONES </t>
  </si>
  <si>
    <t>PLAN DE ACCION 2025 - SEGUIMIENTO PRIMER TRIMESTRE</t>
  </si>
  <si>
    <t>Estudio previo contrato 11 de 2025</t>
  </si>
  <si>
    <t>Contrato No 11-2025 Daniel Herrera Lopez por valor de $ 18.964.626, fecha de inicio 9 de enero de 2025</t>
  </si>
  <si>
    <t>Visita Finca posible Zodme</t>
  </si>
  <si>
    <t>Se visitó finca en la Plata, donde se verificó las caracteristicas, concluyendo que no es apto para este uso</t>
  </si>
  <si>
    <t>Estudio previo contrato 006 de 2025</t>
  </si>
  <si>
    <t>Contrato No 06-2025 Paulo Cesar Mejia Valencia por valor de $45.167.310, fecha de inicio: 3 de enero de 2025.</t>
  </si>
  <si>
    <t>Estudio previo contrato 022 de 2025</t>
  </si>
  <si>
    <t>Contrato No 22-2025 Joel Carmona Duque por valor de $13.339.146, fecha de inicio 11 de febrero 2025.</t>
  </si>
  <si>
    <t>Estudio previo aprobado 31 de marzo</t>
  </si>
  <si>
    <t>Estudio previo contrato 021 de 2025</t>
  </si>
  <si>
    <t>Contrato No 21-2025 Ana Magdalena Leonor Herrera Angel  por valor de $279.607.461, fecha de inicio 06 de febrero 2025 a 5 de agosto de 2025.</t>
  </si>
  <si>
    <t>Informe mensual</t>
  </si>
  <si>
    <t>758 fichas de 2170 proyectadas</t>
  </si>
  <si>
    <t>8.33%</t>
  </si>
  <si>
    <t xml:space="preserve">CON CORTE AL 31 DE MARZO DE 2025, SE HAN REALIZADO UN TOTAL DE 28 CONTRATOS LOS CUALES CUENTAN CON LA RESPECTIVA ACTA DE INCIO, DICHOS PROCESOS CONTRACTUALES, SE HAN ADELANTADO BAJO LAS MODALIDADES DE CONTRATACIÓN DIRECTA Y MÍNIMA CUANTÍA. ADICIONALMENTE SE ADELANTÓ PROCESO POR LA TIENDA VIRTUAL DE COLOMBIA COMPRA EFICIENTE PARA EL SERVICIO DE TRANSPORTE TERRESTRE, EL CUAL YA CUENTA CON LA RESPECTIVA ACTA DE INICIO. EN LA ACTUALIDAD SE ESTÁ ADELANTANDO PROCESO DE MINÍMA PROCESO DE AUTOCAD, Y POR LA TIENDA VIRTUAL DEL ESTADO COLOMBIANO, PROCESO DE LICENCIAS MICROSOFT. FINALMENTE SE SURTIÓ EL PROCESO CONTRACTUAL DE ARRANDAMIENTO DE LA SEDE MANIZALES DENTRO DEL CUAL LA ENTIDAD ES LA ARRENDATARIA  </t>
  </si>
  <si>
    <t xml:space="preserve">TODOS LOS PROCESOS ADELANTADOS EN LA PLATAFORMA DEL SECOP II, SON LOS MISMOS QUE SE REGISTRAN EN LA PLATAFORMA DEL SIA OBSERVA, PARA POSTERIORMENTE SER RENDIDOS DENTRO DE LOS PLAZOS QUE BRINDA LA CONTRALORÍA GENERAL DE LA REPÚBLICA. COMO EVIDENCIA DE LO ANTERIOR, SE REMITEN LOS RESPECTIVOS SOPORTES AL GERENTE (E) DE LA ENTIDAD, A LA DIRECTORA JURÍDICA (E) Y AL JEFE DE LA OFICINA DE CONTROL INTERNO. </t>
  </si>
  <si>
    <t>DURANTE EL MES DE MARZO SE REALIZÓ LA RESPECTIVA SUPERVISIÓN DE LOS CONTRATOS QUE ESTÁN A CARGO DE LA DIRECCIÓN JURÍDICA, ANEXANDO EN CADA UNA DE MANERA COMPLETA, LOS FORMATOS EXIGIDOS POR LA ENTIDAD</t>
  </si>
  <si>
    <t xml:space="preserve">DE CONFORMIDAD CON LAS DIFERENTES SOLICITUDES PRESENTADAS AL ÁREA JURÍDICA PARA SER ANALIZADAS POR PARTE DE LOS INTEGRANTES DEL COMITÉ DE CONCILIACIÓN, SE CONVOCÓ EN DEBIDA FORMA A TODOS SUS INTEGRANTES AL COMITÉ DE CONCILIACIÓN PROGRAMADO, DE LOS CUALES SE ELABORÓ LA RESPECTIVA ACTA, ADEMÁS SE DEJÓ LA RESPECTIVA CONSTANCIA EN LAS FECHAS EN LAS QUE NO SE CONVOCÓ AL COMITÉ POR NO EXISTIR TEMAS A TRATAR. </t>
  </si>
  <si>
    <t>DE CONFORMIDAD CON LOS INFORMES RENDIDOS POR EL ABOGADO EXTERNO ENCARGADO DE LA DEFENSA JURÍDICA DE LA ENTIDAD, DR. NELSON RAVE, SE LOGRA EVIDENCIAR QUE SE PRESENTA UN CONSTANTE SEGUIMIENTO A LOS PROCESOS QUE AEROCAFÉ ADELANTA, TANTO COMO PARTE DEMANDANTE Y/O COMO PARTE DEMANDADA, INTERPONIENDO Y/O RESPONDIENDO LAS RESPECTIVAS ACTUACIONES JUDICIALES QUE DIEREN LUGAR, DENTRO DE LOS PLAZOS LEGALES ESTABLECIDOS POR CADA OPERADOR JUDICIAL.</t>
  </si>
  <si>
    <t>DURANTE EL MES DE MARZO, DESDE LA DIRECCIÓN JURÍDICA SE ENVIÓ EL RESPECTIVO CORREO DE ACTUALIZACIÓN, A TODOS LOS COLABORADORES DE LA ENTIDAD REFEENTE A TEMAS DE ACTUALIDAD JURÍDICA, DICHA INFORMACIÓN FUE ENVIADA DESDE EL CORREO DEL DIRECTOR JURÍDICO EL DÍA MARTES 04 DE MARZO DE 2025</t>
  </si>
  <si>
    <t xml:space="preserve">CON CORTE AL MES DE MARZO DE 2025, SE HAN RADICADO UN TOTAL DE VEINTINUEVE (29) DERECHOS DE PETICIÓN, INTERPUESTO POR DIFERENTES ACTORES, TANTO ENTES DE CONTROL COMO COMUNIDAD EN GENERAL, DE LOS CUALES SE HA DADO LA RESPECTIVA RESPUESTA DE FONDO A LAS VEINTINUEVE (29) SOLICITUDES DENTRO DEL TÉRMINO LEGAL ESTABLECIDO.  </t>
  </si>
  <si>
    <t xml:space="preserve">PARA EL COMITÉ DE GOBIERNO DIGITAL SE ESTABLECIÓ UN CRONOGRMA CON EL FIN DE DARLE ESTRICTO CUMPLIMIENTO AL MISMO Y A LA NORMATIVIDAD LEGAL QUE LO REGULA. DE CONFORMIDAD CON DICHO CRONOGRAMA PARA EL MES DE MARZO DE 2025, SE TENÍA PROGRAMA EL COMITÉ, DEL CUAL SE DEJÓ LA RESPECTIVA CONSTANCIA POR NO EXISTIR TEMAS A TRATAR - ES DE RECORDAR QUE, DICHO COMITÉ SOLO SE CELEBRA 4 VECES AL AÑO, DE MANERA TRIMESTRAL. </t>
  </si>
  <si>
    <t>SEGUIMIENTO OFICINA</t>
  </si>
  <si>
    <t>DE CONTROL INTERNO</t>
  </si>
  <si>
    <t>En los Comités de Seguimiento que se realizan semanalmente y en los cuales también participa la Oficina de Control Interno, quedan constatadas estas acciones realizadas por la oficina Ambiental</t>
  </si>
  <si>
    <t>La oficina de Control Interno constató los pagos realizados</t>
  </si>
  <si>
    <t>La oficina de Control Interno verificó el Contrato respectivo del Profesional.</t>
  </si>
  <si>
    <t>La oficina de Control Interno verificó el Contrato respectivo de la Arqueóloga, quien es la encaegada de custodiar los hallazgos encontrados en los terrenos del proyecto.</t>
  </si>
  <si>
    <t>En los Comités de Seguimiento que se realizan semanalmente y en los cuales también participa la Oficina de Control Interno, quedan constatadas estas acciones realizadas por el Área Técnica</t>
  </si>
  <si>
    <t>La oficina de Control Interno realiza seguimiento a las actividades, constatando que en la Cartelera Institucional de manera mensual se fija material fotográfico y didáctico</t>
  </si>
  <si>
    <t>la Oficina de Control iInterno revisa con periodicidad  la página Web de la Entidad.</t>
  </si>
  <si>
    <t>En los Comités de Seguimiento que se realizan semanalmente y en los cuales también participa la Oficina de Control Interno, quedan constatadas estas acciones realizadas por el Área de Comunicaciones</t>
  </si>
  <si>
    <t>La oficina de Control Interno verificó el Contrato respectivo del Profesional adacrito en este ítem</t>
  </si>
  <si>
    <t xml:space="preserve">La oficina de Control Interno verificó los Contrato respectivo de los Profesionales vinculados </t>
  </si>
  <si>
    <t>la Oficina de Control iInterno verifica con la oficina de sistemas este ítem</t>
  </si>
  <si>
    <t>En los Comités de Seguimiento que se realizan semanalmente y en los cuales también participa la Oficina de Control Interno, quedan constatadas estas acciones realizadas por el Área Social</t>
  </si>
  <si>
    <t>La Oficina de Control Interno, constató el Material</t>
  </si>
  <si>
    <t xml:space="preserve">La Oficina de Control Interno ha visto registro fotoráfico </t>
  </si>
  <si>
    <t>La Oficina de Control Interno, realiza acompañamiemto constante a todo lo relacionado con CONTRATACIÓN.</t>
  </si>
  <si>
    <t>lLa Oficina deControl Interno verfica este ïtem</t>
  </si>
  <si>
    <t>El Jefe de Control Interno forma partdel Comité con voz pero sin Voto..</t>
  </si>
  <si>
    <t>se tiene implementado el Plan anual</t>
  </si>
  <si>
    <t>La Oficina de Control Interno pudo verificar la posible contratación de una profesional como asesora del FURAG</t>
  </si>
  <si>
    <t>La Oficina de Control Interno a través de los informes financieros puede constatar el cumplimiento de este Ítem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</si>
</sst>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 #,##0.00_ ;_ &quot;$&quot;\ * \-#,##0.00_ ;_ &quot;$&quot;\ * &quot;-&quot;??_ ;_ @_ "/>
    <numFmt numFmtId="165" formatCode="_ &quot;$&quot;\ * #,##0_ ;_ &quot;$&quot;\ * \-#,##0_ ;_ &quot;$&quot;\ * &quot;-&quot;??_ ;_ @_ "/>
    <numFmt numFmtId="166" formatCode="0.0%"/>
    <numFmt numFmtId="167" formatCode="_(&quot;$&quot;\ * #,##0_);_(&quot;$&quot;\ * \(#,##0\);_(&quot;$&quot;\ * &quot;-&quot;??_);_(@_)"/>
    <numFmt numFmtId="168" formatCode="&quot;$&quot;\ #,##0"/>
  </numFmts>
  <fonts count="45" x14ac:knownFonts="1">
    <font>
      <sz val="10"/>
      <name val="Arial"/>
      <charset val="204"/>
    </font>
    <font>
      <sz val="10"/>
      <name val="Arial"/>
      <family val="2"/>
    </font>
    <font>
      <sz val="11"/>
      <name val="Arial"/>
      <family val="2"/>
    </font>
    <font>
      <sz val="9"/>
      <name val="Arial"/>
      <family val="2"/>
    </font>
    <font>
      <sz val="10"/>
      <name val="Arial Narrow"/>
      <family val="2"/>
    </font>
    <font>
      <b/>
      <sz val="11"/>
      <name val="Arial"/>
      <family val="2"/>
    </font>
    <font>
      <b/>
      <u/>
      <sz val="11"/>
      <name val="Arial"/>
      <family val="2"/>
    </font>
    <font>
      <b/>
      <sz val="11"/>
      <name val="Arial Narrow"/>
      <family val="2"/>
    </font>
    <font>
      <b/>
      <sz val="8"/>
      <name val="Arial"/>
      <family val="2"/>
    </font>
    <font>
      <b/>
      <sz val="10"/>
      <name val="Arial"/>
      <family val="2"/>
    </font>
    <font>
      <b/>
      <u/>
      <sz val="10"/>
      <name val="Arial"/>
      <family val="2"/>
    </font>
    <font>
      <sz val="10"/>
      <name val="Arial"/>
      <charset val="204"/>
    </font>
    <font>
      <b/>
      <sz val="12"/>
      <name val="Arial"/>
      <family val="2"/>
    </font>
    <font>
      <sz val="12"/>
      <name val="Arial"/>
      <family val="2"/>
    </font>
    <font>
      <sz val="16"/>
      <name val="Arial"/>
      <family val="2"/>
    </font>
    <font>
      <b/>
      <u/>
      <sz val="12"/>
      <name val="Arial"/>
      <family val="2"/>
    </font>
    <font>
      <b/>
      <sz val="14"/>
      <name val="Arial"/>
      <family val="2"/>
    </font>
    <font>
      <sz val="8"/>
      <name val="Arial"/>
      <family val="2"/>
    </font>
    <font>
      <i/>
      <sz val="12"/>
      <name val="Arial"/>
      <family val="2"/>
    </font>
    <font>
      <b/>
      <sz val="11"/>
      <color indexed="8"/>
      <name val="Arial"/>
      <family val="2"/>
    </font>
    <font>
      <b/>
      <u/>
      <sz val="11"/>
      <color indexed="8"/>
      <name val="Arial"/>
      <family val="2"/>
    </font>
    <font>
      <b/>
      <sz val="11"/>
      <color theme="1"/>
      <name val="Calibri"/>
      <family val="2"/>
      <scheme val="minor"/>
    </font>
    <font>
      <b/>
      <sz val="9"/>
      <color theme="1"/>
      <name val="Arial"/>
      <family val="2"/>
    </font>
    <font>
      <sz val="9"/>
      <color theme="1"/>
      <name val="Arial"/>
      <family val="2"/>
    </font>
    <font>
      <b/>
      <sz val="10"/>
      <color theme="1"/>
      <name val="Arial"/>
      <family val="2"/>
    </font>
    <font>
      <sz val="9"/>
      <color rgb="FF0070C0"/>
      <name val="Arial"/>
      <family val="2"/>
    </font>
    <font>
      <sz val="9"/>
      <color rgb="FF00B0F0"/>
      <name val="Arial"/>
      <family val="2"/>
    </font>
    <font>
      <b/>
      <sz val="12"/>
      <color theme="1"/>
      <name val="Arial"/>
      <family val="2"/>
    </font>
    <font>
      <b/>
      <sz val="12"/>
      <color rgb="FF000000"/>
      <name val="Arial"/>
      <family val="2"/>
    </font>
    <font>
      <sz val="12"/>
      <color theme="1"/>
      <name val="Arial"/>
      <family val="2"/>
    </font>
    <font>
      <b/>
      <sz val="12"/>
      <color rgb="FF00B0F0"/>
      <name val="Arial"/>
      <family val="2"/>
    </font>
    <font>
      <sz val="8"/>
      <color theme="1"/>
      <name val="Arial"/>
      <family val="2"/>
    </font>
    <font>
      <sz val="11"/>
      <color rgb="FF000000"/>
      <name val="Arial"/>
      <family val="2"/>
    </font>
    <font>
      <sz val="11"/>
      <color theme="1"/>
      <name val="Arial"/>
      <family val="2"/>
    </font>
    <font>
      <b/>
      <sz val="8"/>
      <color theme="1"/>
      <name val="Arial"/>
      <family val="2"/>
    </font>
    <font>
      <sz val="10"/>
      <color theme="1"/>
      <name val="Arial"/>
      <family val="2"/>
    </font>
    <font>
      <sz val="10"/>
      <color theme="1"/>
      <name val="Arial Narrow"/>
      <family val="2"/>
    </font>
    <font>
      <sz val="8"/>
      <color rgb="FFFF0000"/>
      <name val="Arial"/>
      <family val="2"/>
    </font>
    <font>
      <sz val="10"/>
      <color rgb="FFFF0000"/>
      <name val="Arial"/>
      <family val="2"/>
    </font>
    <font>
      <sz val="8"/>
      <color theme="1"/>
      <name val="Calibri"/>
      <family val="2"/>
    </font>
    <font>
      <sz val="10"/>
      <color rgb="FF000000"/>
      <name val="Cambria"/>
      <family val="1"/>
    </font>
    <font>
      <b/>
      <sz val="11"/>
      <color theme="1"/>
      <name val="Arial"/>
      <family val="2"/>
    </font>
    <font>
      <b/>
      <u/>
      <sz val="11"/>
      <color theme="1"/>
      <name val="Arial"/>
      <family val="2"/>
    </font>
    <font>
      <b/>
      <u/>
      <sz val="9"/>
      <color theme="1"/>
      <name val="Arial"/>
      <family val="2"/>
    </font>
    <font>
      <b/>
      <sz val="10"/>
      <color theme="1"/>
      <name val="Arial Narrow"/>
      <family val="2"/>
    </font>
  </fonts>
  <fills count="10">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538DD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00"/>
        <bgColor indexed="64"/>
      </patternFill>
    </fill>
    <fill>
      <patternFill patternType="solid">
        <fgColor theme="0" tint="-0.34998626667073579"/>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3">
    <xf numFmtId="0" fontId="0" fillId="0" borderId="0"/>
    <xf numFmtId="164" fontId="11" fillId="0" borderId="0" applyFont="0" applyFill="0" applyBorder="0" applyAlignment="0" applyProtection="0"/>
    <xf numFmtId="9" fontId="11" fillId="0" borderId="0" applyFont="0" applyFill="0" applyBorder="0" applyAlignment="0" applyProtection="0"/>
  </cellStyleXfs>
  <cellXfs count="420">
    <xf numFmtId="0" fontId="0" fillId="0" borderId="0" xfId="0"/>
    <xf numFmtId="0" fontId="1" fillId="0" borderId="0" xfId="0" applyFont="1"/>
    <xf numFmtId="0" fontId="2" fillId="0" borderId="0" xfId="0" applyFont="1"/>
    <xf numFmtId="3" fontId="0" fillId="0" borderId="0" xfId="0" applyNumberFormat="1"/>
    <xf numFmtId="0" fontId="3" fillId="0" borderId="0" xfId="0" applyFont="1"/>
    <xf numFmtId="0" fontId="3" fillId="0" borderId="0" xfId="0" applyFont="1" applyAlignment="1">
      <alignment horizontal="center"/>
    </xf>
    <xf numFmtId="0" fontId="22" fillId="2" borderId="1" xfId="0" applyFont="1" applyFill="1" applyBorder="1" applyAlignment="1">
      <alignment horizontal="center" vertical="center" wrapText="1"/>
    </xf>
    <xf numFmtId="0" fontId="23" fillId="0" borderId="2" xfId="0" applyFont="1" applyBorder="1" applyAlignment="1">
      <alignment horizontal="center" vertical="center" wrapText="1"/>
    </xf>
    <xf numFmtId="9" fontId="23" fillId="0" borderId="2"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9" fontId="23" fillId="0" borderId="4"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vertical="center" wrapText="1"/>
    </xf>
    <xf numFmtId="0" fontId="23" fillId="0" borderId="6" xfId="0" applyFont="1" applyBorder="1" applyAlignment="1">
      <alignment vertical="center" wrapText="1"/>
    </xf>
    <xf numFmtId="0" fontId="23" fillId="0" borderId="6" xfId="0" applyFont="1" applyBorder="1" applyAlignment="1">
      <alignment horizontal="center" vertical="center" wrapText="1"/>
    </xf>
    <xf numFmtId="9" fontId="23" fillId="0" borderId="6" xfId="0" applyNumberFormat="1" applyFont="1" applyBorder="1" applyAlignment="1">
      <alignment horizontal="center" vertical="center" wrapText="1"/>
    </xf>
    <xf numFmtId="0" fontId="23" fillId="3" borderId="7" xfId="0" applyFont="1" applyFill="1" applyBorder="1" applyAlignment="1">
      <alignment horizontal="center" vertical="center" wrapText="1"/>
    </xf>
    <xf numFmtId="0" fontId="23" fillId="0" borderId="8" xfId="0" applyFont="1" applyBorder="1" applyAlignment="1">
      <alignment horizontal="center" vertical="center" wrapText="1"/>
    </xf>
    <xf numFmtId="9" fontId="23" fillId="0" borderId="8" xfId="0" applyNumberFormat="1" applyFont="1" applyBorder="1" applyAlignment="1">
      <alignment horizontal="center" vertical="center" wrapText="1"/>
    </xf>
    <xf numFmtId="0" fontId="23" fillId="0" borderId="9" xfId="0" applyFont="1" applyBorder="1" applyAlignment="1">
      <alignment horizontal="center" vertical="center" wrapText="1"/>
    </xf>
    <xf numFmtId="0" fontId="23" fillId="0" borderId="5" xfId="0" applyFont="1" applyBorder="1" applyAlignment="1">
      <alignment horizontal="justify" vertical="center" wrapText="1"/>
    </xf>
    <xf numFmtId="0" fontId="23" fillId="0" borderId="7" xfId="0" applyFont="1" applyBorder="1" applyAlignment="1">
      <alignment horizontal="center" vertical="center" wrapText="1"/>
    </xf>
    <xf numFmtId="16" fontId="23" fillId="0" borderId="4" xfId="0" applyNumberFormat="1" applyFont="1" applyBorder="1" applyAlignment="1">
      <alignment horizontal="center" vertical="center" wrapText="1"/>
    </xf>
    <xf numFmtId="0" fontId="23" fillId="0" borderId="0" xfId="0" applyFont="1" applyAlignment="1">
      <alignment vertical="center" wrapText="1"/>
    </xf>
    <xf numFmtId="9" fontId="22" fillId="0" borderId="0" xfId="0" applyNumberFormat="1" applyFont="1" applyAlignment="1">
      <alignment horizontal="center" vertical="center" wrapText="1"/>
    </xf>
    <xf numFmtId="9" fontId="23" fillId="0" borderId="0" xfId="0" applyNumberFormat="1" applyFont="1" applyAlignment="1">
      <alignment vertical="center" wrapText="1"/>
    </xf>
    <xf numFmtId="0" fontId="23" fillId="0" borderId="0" xfId="0" applyFont="1"/>
    <xf numFmtId="0" fontId="22" fillId="0" borderId="0" xfId="0" applyFont="1"/>
    <xf numFmtId="9" fontId="23" fillId="3" borderId="4" xfId="0" applyNumberFormat="1" applyFont="1" applyFill="1" applyBorder="1" applyAlignment="1">
      <alignment horizontal="center" vertical="center" wrapText="1"/>
    </xf>
    <xf numFmtId="9" fontId="23" fillId="3" borderId="2" xfId="0" applyNumberFormat="1" applyFont="1" applyFill="1" applyBorder="1" applyAlignment="1">
      <alignment horizontal="center" vertical="center" wrapText="1"/>
    </xf>
    <xf numFmtId="9" fontId="23" fillId="3" borderId="6" xfId="0" applyNumberFormat="1" applyFont="1" applyFill="1" applyBorder="1" applyAlignment="1">
      <alignment horizontal="center" vertical="center" wrapText="1"/>
    </xf>
    <xf numFmtId="9" fontId="24" fillId="3" borderId="10" xfId="0" applyNumberFormat="1" applyFont="1" applyFill="1" applyBorder="1" applyAlignment="1">
      <alignment horizontal="center" vertical="center" wrapText="1"/>
    </xf>
    <xf numFmtId="9" fontId="25" fillId="0" borderId="2" xfId="0" applyNumberFormat="1" applyFont="1" applyBorder="1" applyAlignment="1">
      <alignment horizontal="center" vertical="center" wrapText="1"/>
    </xf>
    <xf numFmtId="9" fontId="26" fillId="0" borderId="4" xfId="0" applyNumberFormat="1" applyFont="1" applyBorder="1" applyAlignment="1">
      <alignment horizontal="center" vertical="center" wrapText="1"/>
    </xf>
    <xf numFmtId="9" fontId="3" fillId="0" borderId="0" xfId="0" applyNumberFormat="1" applyFont="1"/>
    <xf numFmtId="0" fontId="21" fillId="0" borderId="0" xfId="0" applyFont="1"/>
    <xf numFmtId="0" fontId="27" fillId="4" borderId="50" xfId="0" applyFont="1" applyFill="1" applyBorder="1" applyAlignment="1">
      <alignment horizontal="center" vertical="center" wrapText="1"/>
    </xf>
    <xf numFmtId="0" fontId="28" fillId="4" borderId="51" xfId="0" applyFont="1" applyFill="1" applyBorder="1" applyAlignment="1">
      <alignment horizontal="center" vertical="center" wrapText="1"/>
    </xf>
    <xf numFmtId="0" fontId="29" fillId="0" borderId="52" xfId="0" applyFont="1" applyBorder="1" applyAlignment="1">
      <alignment horizontal="justify" vertical="center" wrapText="1"/>
    </xf>
    <xf numFmtId="9" fontId="27" fillId="0" borderId="53" xfId="0" applyNumberFormat="1" applyFont="1" applyBorder="1" applyAlignment="1">
      <alignment horizontal="center" vertical="center" wrapText="1"/>
    </xf>
    <xf numFmtId="0" fontId="27" fillId="0" borderId="52" xfId="0" applyFont="1" applyBorder="1" applyAlignment="1">
      <alignment horizontal="justify" vertical="center" wrapText="1"/>
    </xf>
    <xf numFmtId="9" fontId="30" fillId="0" borderId="53" xfId="0" applyNumberFormat="1" applyFont="1" applyBorder="1" applyAlignment="1">
      <alignment horizontal="center" vertical="center" wrapText="1"/>
    </xf>
    <xf numFmtId="0" fontId="29" fillId="0" borderId="0" xfId="0" applyFont="1" applyAlignment="1">
      <alignment horizontal="justify" vertical="center" wrapText="1"/>
    </xf>
    <xf numFmtId="0" fontId="27"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center"/>
    </xf>
    <xf numFmtId="9" fontId="31" fillId="0" borderId="0" xfId="0" applyNumberFormat="1" applyFont="1" applyAlignment="1">
      <alignment horizontal="center" vertical="center" wrapText="1"/>
    </xf>
    <xf numFmtId="16" fontId="0" fillId="0" borderId="0" xfId="0" applyNumberFormat="1"/>
    <xf numFmtId="0" fontId="2" fillId="0" borderId="4" xfId="0" applyFont="1" applyBorder="1" applyAlignment="1">
      <alignment horizontal="justify" vertical="center" wrapText="1"/>
    </xf>
    <xf numFmtId="0" fontId="32" fillId="0" borderId="4" xfId="0" applyFont="1" applyBorder="1" applyAlignment="1">
      <alignment horizontal="justify" vertical="center" wrapText="1"/>
    </xf>
    <xf numFmtId="9" fontId="33" fillId="0" borderId="4" xfId="0" applyNumberFormat="1" applyFont="1" applyBorder="1" applyAlignment="1">
      <alignment horizontal="center" vertical="center" wrapText="1"/>
    </xf>
    <xf numFmtId="49" fontId="33" fillId="0" borderId="5" xfId="0" applyNumberFormat="1" applyFont="1" applyBorder="1" applyAlignment="1">
      <alignment horizontal="justify" vertical="center" wrapText="1"/>
    </xf>
    <xf numFmtId="0" fontId="22" fillId="2" borderId="11" xfId="0" applyFont="1" applyFill="1" applyBorder="1" applyAlignment="1">
      <alignment horizontal="center" vertical="center" textRotation="90" wrapText="1"/>
    </xf>
    <xf numFmtId="9" fontId="33" fillId="0" borderId="6" xfId="0" applyNumberFormat="1" applyFont="1" applyBorder="1" applyAlignment="1">
      <alignment horizontal="justify" vertical="center" wrapText="1"/>
    </xf>
    <xf numFmtId="0" fontId="33" fillId="0" borderId="6" xfId="0" applyFont="1" applyBorder="1" applyAlignment="1">
      <alignment horizontal="center" vertical="center" wrapText="1"/>
    </xf>
    <xf numFmtId="0" fontId="2" fillId="0" borderId="2" xfId="0" applyFont="1" applyBorder="1" applyAlignment="1">
      <alignment horizontal="justify" vertical="center" wrapText="1"/>
    </xf>
    <xf numFmtId="9" fontId="33" fillId="0" borderId="2" xfId="0" applyNumberFormat="1" applyFont="1" applyBorder="1" applyAlignment="1">
      <alignment horizontal="center" vertical="center" wrapText="1"/>
    </xf>
    <xf numFmtId="168" fontId="33" fillId="0" borderId="2" xfId="0" applyNumberFormat="1" applyFont="1" applyBorder="1" applyAlignment="1">
      <alignment horizontal="center" vertical="center" wrapText="1"/>
    </xf>
    <xf numFmtId="49" fontId="33" fillId="0" borderId="3" xfId="0" applyNumberFormat="1" applyFont="1" applyBorder="1" applyAlignment="1">
      <alignment horizontal="justify" vertical="center" wrapText="1"/>
    </xf>
    <xf numFmtId="0" fontId="34" fillId="0" borderId="0" xfId="0" applyFont="1" applyAlignment="1">
      <alignment vertical="center" wrapText="1"/>
    </xf>
    <xf numFmtId="9" fontId="33" fillId="0" borderId="0" xfId="0" applyNumberFormat="1" applyFont="1" applyAlignment="1">
      <alignment horizontal="center" vertical="center" wrapText="1"/>
    </xf>
    <xf numFmtId="0" fontId="4" fillId="0" borderId="0" xfId="0" applyFont="1" applyAlignment="1">
      <alignment horizontal="center"/>
    </xf>
    <xf numFmtId="0" fontId="2" fillId="3" borderId="4"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vertical="center" wrapText="1"/>
    </xf>
    <xf numFmtId="9" fontId="2" fillId="0" borderId="4" xfId="0" applyNumberFormat="1" applyFont="1" applyBorder="1" applyAlignment="1">
      <alignment horizontal="center" vertical="center" wrapText="1"/>
    </xf>
    <xf numFmtId="9" fontId="2" fillId="0" borderId="5" xfId="0" applyNumberFormat="1" applyFont="1" applyBorder="1" applyAlignment="1">
      <alignment horizontal="justify" vertical="center" wrapText="1"/>
    </xf>
    <xf numFmtId="9" fontId="1" fillId="0" borderId="0" xfId="0" applyNumberFormat="1" applyFont="1" applyAlignment="1">
      <alignment horizontal="center"/>
    </xf>
    <xf numFmtId="0" fontId="2" fillId="3" borderId="4" xfId="0" applyFont="1" applyFill="1" applyBorder="1" applyAlignment="1">
      <alignment vertical="center" wrapText="1"/>
    </xf>
    <xf numFmtId="1"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0" fontId="24" fillId="0" borderId="0" xfId="0" applyFont="1"/>
    <xf numFmtId="0" fontId="2" fillId="3" borderId="8" xfId="0" applyFont="1" applyFill="1" applyBorder="1" applyAlignment="1">
      <alignment vertical="center" wrapText="1"/>
    </xf>
    <xf numFmtId="0" fontId="2" fillId="0" borderId="8" xfId="0" applyFont="1" applyBorder="1" applyAlignment="1">
      <alignment horizontal="center" vertical="center" wrapText="1"/>
    </xf>
    <xf numFmtId="0" fontId="2" fillId="0" borderId="8" xfId="0" applyFont="1" applyBorder="1" applyAlignment="1">
      <alignment horizontal="justify" vertical="center" wrapText="1"/>
    </xf>
    <xf numFmtId="1" fontId="2" fillId="0" borderId="8"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9" fontId="2" fillId="0" borderId="9" xfId="0" applyNumberFormat="1" applyFont="1" applyBorder="1" applyAlignment="1">
      <alignment horizontal="justify" vertical="center" wrapText="1"/>
    </xf>
    <xf numFmtId="0" fontId="2" fillId="0" borderId="6" xfId="0" applyFont="1" applyBorder="1" applyAlignment="1">
      <alignment horizontal="justify" vertical="center" wrapText="1"/>
    </xf>
    <xf numFmtId="1" fontId="2" fillId="0" borderId="6"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3" fontId="2" fillId="0" borderId="6" xfId="0" applyNumberFormat="1" applyFont="1" applyBorder="1" applyAlignment="1">
      <alignment horizontal="center" vertical="center" wrapText="1"/>
    </xf>
    <xf numFmtId="9" fontId="2" fillId="0" borderId="7" xfId="0" applyNumberFormat="1" applyFont="1" applyBorder="1" applyAlignment="1">
      <alignment horizontal="justify" vertical="center" wrapText="1"/>
    </xf>
    <xf numFmtId="9" fontId="2" fillId="3" borderId="5" xfId="0" applyNumberFormat="1" applyFont="1" applyFill="1" applyBorder="1" applyAlignment="1">
      <alignment horizontal="justify" vertical="top" wrapText="1"/>
    </xf>
    <xf numFmtId="0" fontId="33" fillId="3" borderId="0" xfId="0" applyFont="1" applyFill="1" applyAlignment="1">
      <alignment horizontal="center" vertical="center" wrapText="1"/>
    </xf>
    <xf numFmtId="0" fontId="2" fillId="0" borderId="0" xfId="0" applyFont="1" applyAlignment="1">
      <alignment horizontal="center" vertical="center" wrapText="1"/>
    </xf>
    <xf numFmtId="3" fontId="4" fillId="0" borderId="0" xfId="0" applyNumberFormat="1" applyFont="1" applyAlignment="1">
      <alignment horizontal="center"/>
    </xf>
    <xf numFmtId="168" fontId="33" fillId="0" borderId="4" xfId="0" applyNumberFormat="1" applyFont="1" applyBorder="1" applyAlignment="1">
      <alignment horizontal="center" vertical="center" wrapText="1"/>
    </xf>
    <xf numFmtId="0" fontId="22" fillId="5" borderId="11" xfId="0" applyFont="1" applyFill="1" applyBorder="1" applyAlignment="1">
      <alignment horizontal="center" vertical="center" textRotation="90" wrapText="1"/>
    </xf>
    <xf numFmtId="168" fontId="33" fillId="0" borderId="12" xfId="0" applyNumberFormat="1" applyFont="1" applyBorder="1" applyAlignment="1">
      <alignment horizontal="center" vertical="center" wrapText="1"/>
    </xf>
    <xf numFmtId="0" fontId="8" fillId="6" borderId="4" xfId="0" applyFont="1" applyFill="1" applyBorder="1" applyAlignment="1">
      <alignment horizontal="center" vertical="center" textRotation="90" wrapText="1"/>
    </xf>
    <xf numFmtId="0" fontId="35" fillId="0" borderId="2" xfId="0" applyFont="1" applyBorder="1" applyAlignment="1">
      <alignment horizontal="center" vertical="center" wrapText="1"/>
    </xf>
    <xf numFmtId="0" fontId="1" fillId="0" borderId="2" xfId="0" applyFont="1" applyBorder="1" applyAlignment="1">
      <alignment horizontal="center" vertical="center" wrapText="1"/>
    </xf>
    <xf numFmtId="9" fontId="35" fillId="0" borderId="2" xfId="0" applyNumberFormat="1" applyFont="1" applyBorder="1" applyAlignment="1">
      <alignment horizontal="center" vertical="center" wrapText="1"/>
    </xf>
    <xf numFmtId="9" fontId="35" fillId="0" borderId="2" xfId="0" applyNumberFormat="1" applyFont="1" applyBorder="1" applyAlignment="1">
      <alignment horizontal="center" vertical="center"/>
    </xf>
    <xf numFmtId="0" fontId="35" fillId="0" borderId="3" xfId="0" applyFont="1" applyBorder="1" applyAlignment="1">
      <alignment horizontal="justify" vertical="center" wrapText="1"/>
    </xf>
    <xf numFmtId="0" fontId="35" fillId="0" borderId="0" xfId="0" applyFont="1" applyAlignment="1">
      <alignment horizontal="justify" vertical="center" wrapText="1"/>
    </xf>
    <xf numFmtId="0" fontId="35" fillId="0" borderId="4" xfId="0" applyFont="1" applyBorder="1" applyAlignment="1">
      <alignment horizontal="center" vertical="center" wrapText="1"/>
    </xf>
    <xf numFmtId="0" fontId="1" fillId="0" borderId="4" xfId="0" applyFont="1" applyBorder="1" applyAlignment="1">
      <alignment horizontal="center" vertical="center" wrapText="1"/>
    </xf>
    <xf numFmtId="1" fontId="35" fillId="0" borderId="4" xfId="0" applyNumberFormat="1" applyFont="1" applyBorder="1" applyAlignment="1">
      <alignment horizontal="center" vertical="center"/>
    </xf>
    <xf numFmtId="9" fontId="35" fillId="0" borderId="4" xfId="2" applyFont="1" applyFill="1" applyBorder="1" applyAlignment="1">
      <alignment horizontal="center" vertical="center"/>
    </xf>
    <xf numFmtId="9" fontId="35" fillId="0" borderId="4" xfId="0" applyNumberFormat="1" applyFont="1" applyBorder="1" applyAlignment="1">
      <alignment horizontal="center" vertical="center" wrapText="1"/>
    </xf>
    <xf numFmtId="0" fontId="35"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9" fontId="35" fillId="3" borderId="4" xfId="0" applyNumberFormat="1" applyFont="1" applyFill="1" applyBorder="1" applyAlignment="1">
      <alignment horizontal="center" vertical="center" wrapText="1"/>
    </xf>
    <xf numFmtId="0" fontId="35" fillId="3" borderId="3" xfId="0" applyFont="1" applyFill="1" applyBorder="1" applyAlignment="1">
      <alignment horizontal="justify" vertical="center" wrapText="1"/>
    </xf>
    <xf numFmtId="0" fontId="35" fillId="3" borderId="0" xfId="0" applyFont="1" applyFill="1" applyAlignment="1">
      <alignment horizontal="justify" vertical="center" wrapText="1"/>
    </xf>
    <xf numFmtId="0" fontId="35" fillId="0" borderId="4" xfId="0" applyFont="1" applyBorder="1" applyAlignment="1">
      <alignment horizontal="center" vertical="center"/>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9" fontId="35" fillId="0" borderId="6" xfId="2" applyFont="1" applyFill="1" applyBorder="1" applyAlignment="1">
      <alignment horizontal="center" vertical="center"/>
    </xf>
    <xf numFmtId="0" fontId="35" fillId="0" borderId="0" xfId="0" applyFont="1" applyAlignment="1">
      <alignment horizontal="center" vertical="center"/>
    </xf>
    <xf numFmtId="9" fontId="35" fillId="0" borderId="0" xfId="0" applyNumberFormat="1" applyFont="1" applyAlignment="1">
      <alignment horizontal="center" vertical="center"/>
    </xf>
    <xf numFmtId="9" fontId="35" fillId="0" borderId="10" xfId="0" applyNumberFormat="1" applyFont="1" applyBorder="1" applyAlignment="1">
      <alignment horizontal="center" vertical="center"/>
    </xf>
    <xf numFmtId="167" fontId="35" fillId="0" borderId="0" xfId="0" applyNumberFormat="1" applyFont="1" applyAlignment="1">
      <alignment horizontal="center" vertical="center"/>
    </xf>
    <xf numFmtId="0" fontId="35" fillId="0" borderId="0" xfId="0" applyFont="1"/>
    <xf numFmtId="0" fontId="36" fillId="0" borderId="0" xfId="0" applyFont="1"/>
    <xf numFmtId="0" fontId="9" fillId="0" borderId="0" xfId="0" applyFont="1" applyAlignment="1">
      <alignment horizontal="center" vertical="center" wrapText="1"/>
    </xf>
    <xf numFmtId="0" fontId="35" fillId="0" borderId="3" xfId="0" applyFont="1" applyBorder="1" applyAlignment="1">
      <alignment horizontal="center" vertical="center" wrapText="1"/>
    </xf>
    <xf numFmtId="167" fontId="35" fillId="0" borderId="4" xfId="1" applyNumberFormat="1" applyFont="1" applyFill="1" applyBorder="1" applyAlignment="1">
      <alignment horizontal="center" vertical="center" wrapText="1"/>
    </xf>
    <xf numFmtId="167" fontId="35" fillId="0" borderId="6" xfId="1" applyNumberFormat="1" applyFont="1" applyFill="1" applyBorder="1" applyAlignment="1">
      <alignment horizontal="center" vertical="center" wrapText="1"/>
    </xf>
    <xf numFmtId="0" fontId="4" fillId="0" borderId="0" xfId="0" applyFont="1"/>
    <xf numFmtId="0" fontId="33" fillId="0" borderId="4" xfId="0" applyFont="1" applyBorder="1" applyAlignment="1">
      <alignment horizontal="justify" vertical="center" wrapText="1"/>
    </xf>
    <xf numFmtId="0" fontId="2" fillId="0" borderId="4" xfId="0" applyFont="1" applyBorder="1"/>
    <xf numFmtId="0" fontId="2" fillId="0" borderId="4" xfId="0" applyFont="1" applyBorder="1" applyAlignment="1">
      <alignment horizontal="center"/>
    </xf>
    <xf numFmtId="0" fontId="33" fillId="0" borderId="4" xfId="0" applyFont="1" applyBorder="1" applyAlignment="1">
      <alignment horizontal="left" vertical="center" wrapText="1"/>
    </xf>
    <xf numFmtId="0" fontId="33" fillId="3" borderId="4" xfId="0" applyFont="1" applyFill="1" applyBorder="1" applyAlignment="1">
      <alignment horizontal="justify" vertical="center" wrapText="1"/>
    </xf>
    <xf numFmtId="0" fontId="33" fillId="3" borderId="4" xfId="0" applyFont="1" applyFill="1" applyBorder="1" applyAlignment="1">
      <alignment horizontal="center" vertical="center" wrapText="1"/>
    </xf>
    <xf numFmtId="0" fontId="33" fillId="0" borderId="4" xfId="0" applyFont="1" applyBorder="1" applyAlignment="1">
      <alignment vertical="center" wrapText="1"/>
    </xf>
    <xf numFmtId="0" fontId="5" fillId="0" borderId="0" xfId="0" applyFont="1" applyAlignment="1">
      <alignment horizontal="center" vertical="center" wrapText="1"/>
    </xf>
    <xf numFmtId="0" fontId="8" fillId="0" borderId="13" xfId="0" applyFont="1" applyBorder="1" applyAlignment="1">
      <alignment horizontal="center" vertical="center" textRotation="90" wrapText="1"/>
    </xf>
    <xf numFmtId="0" fontId="34" fillId="0" borderId="13" xfId="0" applyFont="1" applyBorder="1" applyAlignment="1">
      <alignment horizontal="center" vertical="center" textRotation="90" wrapText="1"/>
    </xf>
    <xf numFmtId="9" fontId="2" fillId="0" borderId="4" xfId="0" applyNumberFormat="1" applyFont="1" applyBorder="1" applyAlignment="1">
      <alignment horizontal="center" vertical="center"/>
    </xf>
    <xf numFmtId="9" fontId="2" fillId="0" borderId="4" xfId="2" applyFont="1" applyFill="1" applyBorder="1" applyAlignment="1">
      <alignment horizontal="center" vertical="center"/>
    </xf>
    <xf numFmtId="0" fontId="2" fillId="0" borderId="0" xfId="0" applyFont="1" applyAlignment="1">
      <alignment horizontal="justify" vertical="center" wrapText="1"/>
    </xf>
    <xf numFmtId="9" fontId="2" fillId="0" borderId="4" xfId="2" applyFont="1" applyFill="1" applyBorder="1" applyAlignment="1">
      <alignment horizontal="center" vertical="center" wrapText="1"/>
    </xf>
    <xf numFmtId="9" fontId="2" fillId="0" borderId="0" xfId="0" applyNumberFormat="1" applyFont="1" applyAlignment="1">
      <alignment horizontal="justify" vertical="center" wrapText="1"/>
    </xf>
    <xf numFmtId="9" fontId="2" fillId="0" borderId="4" xfId="2"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9" fontId="4" fillId="0" borderId="0" xfId="0" applyNumberFormat="1" applyFont="1" applyAlignment="1">
      <alignment horizontal="center"/>
    </xf>
    <xf numFmtId="9" fontId="33" fillId="0" borderId="4" xfId="2" applyFont="1" applyBorder="1" applyAlignment="1">
      <alignment horizontal="center" vertical="center"/>
    </xf>
    <xf numFmtId="165" fontId="2" fillId="0" borderId="4" xfId="1" applyNumberFormat="1" applyFont="1" applyFill="1" applyBorder="1" applyAlignment="1">
      <alignment vertical="center" wrapText="1"/>
    </xf>
    <xf numFmtId="9" fontId="4" fillId="0" borderId="0" xfId="0" applyNumberFormat="1" applyFont="1" applyAlignment="1">
      <alignment horizontal="center" vertical="center"/>
    </xf>
    <xf numFmtId="10" fontId="4" fillId="0" borderId="0" xfId="0" applyNumberFormat="1" applyFont="1" applyAlignment="1">
      <alignment horizontal="center"/>
    </xf>
    <xf numFmtId="0" fontId="5" fillId="0" borderId="0" xfId="0" applyFont="1"/>
    <xf numFmtId="0" fontId="14" fillId="0" borderId="0" xfId="0" applyFont="1"/>
    <xf numFmtId="9" fontId="13" fillId="0" borderId="0" xfId="0" applyNumberFormat="1" applyFont="1"/>
    <xf numFmtId="0" fontId="17" fillId="0" borderId="14" xfId="0" applyFont="1" applyBorder="1" applyAlignment="1">
      <alignment horizontal="justify"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9" fontId="17" fillId="0" borderId="4" xfId="0" applyNumberFormat="1" applyFont="1" applyBorder="1" applyAlignment="1">
      <alignment horizontal="center" vertical="center"/>
    </xf>
    <xf numFmtId="9" fontId="17" fillId="0" borderId="4" xfId="0" applyNumberFormat="1" applyFont="1" applyBorder="1" applyAlignment="1">
      <alignment horizontal="center" vertical="center" wrapText="1"/>
    </xf>
    <xf numFmtId="9" fontId="17" fillId="0" borderId="4" xfId="2" applyFont="1" applyFill="1" applyBorder="1" applyAlignment="1">
      <alignment horizontal="center" vertical="center" wrapText="1"/>
    </xf>
    <xf numFmtId="9" fontId="17" fillId="0" borderId="4" xfId="2" applyFont="1" applyFill="1" applyBorder="1" applyAlignment="1">
      <alignment horizontal="center" vertical="center"/>
    </xf>
    <xf numFmtId="0" fontId="17" fillId="0" borderId="2" xfId="0" applyFont="1" applyBorder="1" applyAlignment="1">
      <alignment horizontal="justify" vertical="center" wrapText="1"/>
    </xf>
    <xf numFmtId="0" fontId="17" fillId="0" borderId="0" xfId="0" applyFont="1" applyAlignment="1">
      <alignment horizontal="justify" vertical="center" wrapText="1"/>
    </xf>
    <xf numFmtId="9" fontId="17" fillId="0" borderId="15" xfId="0" applyNumberFormat="1" applyFont="1" applyBorder="1" applyAlignment="1">
      <alignment vertical="center" wrapText="1"/>
    </xf>
    <xf numFmtId="0" fontId="17" fillId="0" borderId="15" xfId="0" applyFont="1" applyBorder="1" applyAlignment="1">
      <alignment vertical="center" wrapText="1"/>
    </xf>
    <xf numFmtId="0" fontId="17" fillId="0" borderId="1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justify" vertical="center" wrapText="1"/>
    </xf>
    <xf numFmtId="0" fontId="17" fillId="0" borderId="6" xfId="0" applyFont="1" applyBorder="1" applyAlignment="1">
      <alignment vertical="center" wrapText="1"/>
    </xf>
    <xf numFmtId="0" fontId="17" fillId="0" borderId="0" xfId="0" applyFont="1"/>
    <xf numFmtId="0" fontId="17" fillId="0" borderId="0" xfId="0" applyFont="1" applyAlignment="1">
      <alignment horizontal="center" vertical="center"/>
    </xf>
    <xf numFmtId="0" fontId="34" fillId="2" borderId="1" xfId="0" applyFont="1" applyFill="1" applyBorder="1" applyAlignment="1">
      <alignment horizontal="center" vertical="center" textRotation="90" wrapText="1"/>
    </xf>
    <xf numFmtId="0" fontId="17" fillId="0" borderId="5" xfId="0" applyFont="1" applyBorder="1" applyAlignment="1">
      <alignment horizontal="left" vertical="top" wrapText="1"/>
    </xf>
    <xf numFmtId="0" fontId="17" fillId="0" borderId="7" xfId="0" applyFont="1" applyBorder="1" applyAlignment="1">
      <alignment horizontal="left" vertical="top" wrapText="1"/>
    </xf>
    <xf numFmtId="0" fontId="18" fillId="0" borderId="0" xfId="0" applyFont="1"/>
    <xf numFmtId="9" fontId="17" fillId="3" borderId="4" xfId="0" applyNumberFormat="1" applyFont="1" applyFill="1" applyBorder="1" applyAlignment="1">
      <alignment horizontal="center" vertical="center"/>
    </xf>
    <xf numFmtId="0" fontId="17" fillId="0" borderId="18" xfId="0" applyFont="1" applyBorder="1" applyAlignment="1">
      <alignment horizontal="justify" vertical="center" wrapText="1"/>
    </xf>
    <xf numFmtId="0" fontId="17" fillId="0" borderId="15" xfId="0" applyFont="1" applyBorder="1" applyAlignment="1">
      <alignment horizontal="center" vertical="center" wrapText="1"/>
    </xf>
    <xf numFmtId="49" fontId="17" fillId="0" borderId="15" xfId="0" applyNumberFormat="1" applyFont="1" applyBorder="1" applyAlignment="1">
      <alignment horizontal="center" vertical="center" wrapText="1"/>
    </xf>
    <xf numFmtId="0" fontId="17" fillId="3" borderId="19" xfId="0" applyFont="1" applyFill="1" applyBorder="1" applyAlignment="1">
      <alignment horizontal="left" vertical="top" wrapText="1"/>
    </xf>
    <xf numFmtId="9" fontId="8" fillId="0" borderId="4" xfId="0" applyNumberFormat="1" applyFont="1" applyBorder="1" applyAlignment="1">
      <alignment horizontal="center" vertical="center"/>
    </xf>
    <xf numFmtId="0" fontId="8" fillId="0" borderId="2" xfId="0" applyFont="1" applyBorder="1" applyAlignment="1">
      <alignment horizontal="center" vertical="center" wrapText="1"/>
    </xf>
    <xf numFmtId="9" fontId="17" fillId="0" borderId="20" xfId="0" applyNumberFormat="1" applyFont="1" applyBorder="1" applyAlignment="1">
      <alignment horizontal="center" vertical="center" wrapText="1"/>
    </xf>
    <xf numFmtId="0" fontId="31" fillId="0" borderId="1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9" fontId="31" fillId="0" borderId="4" xfId="2" applyFont="1" applyBorder="1" applyAlignment="1">
      <alignment horizontal="center" vertical="center" wrapText="1"/>
    </xf>
    <xf numFmtId="9" fontId="31" fillId="0" borderId="4" xfId="0" applyNumberFormat="1" applyFont="1" applyBorder="1" applyAlignment="1">
      <alignment horizontal="center" vertical="center" wrapText="1"/>
    </xf>
    <xf numFmtId="165" fontId="31" fillId="0" borderId="4" xfId="1" applyNumberFormat="1" applyFont="1" applyFill="1" applyBorder="1" applyAlignment="1">
      <alignment horizontal="center" vertical="center" wrapText="1"/>
    </xf>
    <xf numFmtId="0" fontId="17" fillId="0" borderId="5" xfId="0" applyFont="1" applyBorder="1" applyAlignment="1">
      <alignment horizontal="center" vertical="center" wrapText="1"/>
    </xf>
    <xf numFmtId="9" fontId="31" fillId="0" borderId="4" xfId="2" applyFont="1" applyFill="1" applyBorder="1" applyAlignment="1">
      <alignment horizontal="center" vertical="center" wrapText="1"/>
    </xf>
    <xf numFmtId="0" fontId="17" fillId="0" borderId="21" xfId="0" applyFont="1" applyBorder="1" applyAlignment="1">
      <alignment horizontal="center" vertical="center" wrapText="1"/>
    </xf>
    <xf numFmtId="9" fontId="17" fillId="0" borderId="20" xfId="2" applyFont="1" applyBorder="1" applyAlignment="1">
      <alignment horizontal="center" vertical="center" wrapText="1"/>
    </xf>
    <xf numFmtId="165" fontId="17" fillId="0" borderId="4" xfId="1" applyNumberFormat="1" applyFont="1" applyFill="1" applyBorder="1" applyAlignment="1">
      <alignment horizontal="center" vertical="center" wrapText="1"/>
    </xf>
    <xf numFmtId="0" fontId="17" fillId="0" borderId="22" xfId="0" applyFont="1" applyBorder="1" applyAlignment="1">
      <alignment horizontal="center" vertical="center" wrapText="1"/>
    </xf>
    <xf numFmtId="9" fontId="17" fillId="0" borderId="4" xfId="2" applyFont="1" applyBorder="1" applyAlignment="1">
      <alignment horizontal="center" vertical="center"/>
    </xf>
    <xf numFmtId="165" fontId="17" fillId="0" borderId="4" xfId="1" applyNumberFormat="1" applyFont="1" applyBorder="1" applyAlignment="1">
      <alignment horizontal="center" vertical="center"/>
    </xf>
    <xf numFmtId="0" fontId="17" fillId="0" borderId="5" xfId="0" applyFont="1" applyBorder="1"/>
    <xf numFmtId="0" fontId="17" fillId="0" borderId="23" xfId="0" applyFont="1" applyBorder="1" applyAlignment="1">
      <alignment horizontal="center" vertical="center" wrapText="1"/>
    </xf>
    <xf numFmtId="9" fontId="17" fillId="0" borderId="6" xfId="2" applyFont="1" applyFill="1" applyBorder="1" applyAlignment="1">
      <alignment horizontal="center" vertical="center" wrapText="1"/>
    </xf>
    <xf numFmtId="9" fontId="17" fillId="0" borderId="6" xfId="2" applyFont="1" applyBorder="1" applyAlignment="1">
      <alignment horizontal="center" vertical="center" wrapText="1"/>
    </xf>
    <xf numFmtId="9" fontId="31" fillId="0" borderId="6" xfId="0" applyNumberFormat="1" applyFont="1" applyBorder="1" applyAlignment="1">
      <alignment horizontal="center" vertical="center" wrapText="1"/>
    </xf>
    <xf numFmtId="165" fontId="17" fillId="0" borderId="6" xfId="1" applyNumberFormat="1" applyFont="1" applyFill="1" applyBorder="1" applyAlignment="1">
      <alignment horizontal="center" vertical="center" wrapText="1"/>
    </xf>
    <xf numFmtId="9" fontId="17" fillId="0" borderId="7" xfId="0" applyNumberFormat="1" applyFont="1" applyBorder="1" applyAlignment="1">
      <alignment horizontal="center" vertical="center" wrapText="1"/>
    </xf>
    <xf numFmtId="0" fontId="37" fillId="0" borderId="0" xfId="0" applyFont="1"/>
    <xf numFmtId="0" fontId="34" fillId="0" borderId="0" xfId="0" applyFont="1" applyAlignment="1">
      <alignment horizontal="center" vertical="center" wrapText="1"/>
    </xf>
    <xf numFmtId="0" fontId="37" fillId="0" borderId="0" xfId="0" applyFont="1" applyAlignment="1">
      <alignment horizontal="center" vertical="center" wrapText="1"/>
    </xf>
    <xf numFmtId="1" fontId="37" fillId="0" borderId="0" xfId="0" applyNumberFormat="1" applyFont="1" applyAlignment="1">
      <alignment horizontal="center" vertical="center" wrapText="1"/>
    </xf>
    <xf numFmtId="9" fontId="37" fillId="0" borderId="0" xfId="2" applyFont="1" applyBorder="1" applyAlignment="1">
      <alignment horizontal="center" vertical="center" wrapText="1"/>
    </xf>
    <xf numFmtId="9" fontId="37" fillId="0" borderId="0" xfId="0" applyNumberFormat="1" applyFont="1" applyAlignment="1">
      <alignment horizontal="center" vertical="center" wrapText="1"/>
    </xf>
    <xf numFmtId="164" fontId="37" fillId="0" borderId="0" xfId="1" applyFont="1" applyFill="1" applyBorder="1" applyAlignment="1">
      <alignment horizontal="center" vertical="center" wrapText="1"/>
    </xf>
    <xf numFmtId="0" fontId="38" fillId="0" borderId="0" xfId="0" applyFont="1"/>
    <xf numFmtId="0" fontId="34" fillId="0" borderId="24" xfId="0" applyFont="1" applyBorder="1" applyAlignment="1">
      <alignment horizontal="center" vertical="center" wrapText="1"/>
    </xf>
    <xf numFmtId="0" fontId="31" fillId="0" borderId="24" xfId="0" applyFont="1" applyBorder="1" applyAlignment="1">
      <alignment horizontal="center" vertical="center" wrapText="1"/>
    </xf>
    <xf numFmtId="0" fontId="31" fillId="3" borderId="24" xfId="0" applyFont="1" applyFill="1" applyBorder="1" applyAlignment="1">
      <alignment horizontal="center" vertical="center" wrapText="1"/>
    </xf>
    <xf numFmtId="0" fontId="31" fillId="0" borderId="0" xfId="0" applyFont="1" applyAlignment="1">
      <alignment horizontal="center" vertical="center" wrapText="1"/>
    </xf>
    <xf numFmtId="9" fontId="31" fillId="0" borderId="0" xfId="0" applyNumberFormat="1" applyFont="1" applyAlignment="1">
      <alignment vertical="center"/>
    </xf>
    <xf numFmtId="0" fontId="31" fillId="3" borderId="0" xfId="0" applyFont="1" applyFill="1" applyAlignment="1">
      <alignment horizontal="center" vertical="center" wrapText="1"/>
    </xf>
    <xf numFmtId="0" fontId="0" fillId="0" borderId="0" xfId="0" applyAlignment="1">
      <alignment vertical="top" wrapText="1"/>
    </xf>
    <xf numFmtId="0" fontId="31" fillId="0" borderId="8" xfId="0" applyFont="1" applyBorder="1" applyAlignment="1">
      <alignment horizontal="center" vertical="center" wrapText="1"/>
    </xf>
    <xf numFmtId="9" fontId="39" fillId="0" borderId="8" xfId="0" applyNumberFormat="1" applyFont="1" applyBorder="1" applyAlignment="1">
      <alignment horizontal="center" vertical="center" wrapText="1"/>
    </xf>
    <xf numFmtId="9" fontId="31" fillId="0" borderId="2" xfId="2" applyFont="1" applyBorder="1" applyAlignment="1">
      <alignment horizontal="center" vertical="center" wrapText="1"/>
    </xf>
    <xf numFmtId="9" fontId="31" fillId="0" borderId="8" xfId="2" applyFont="1" applyFill="1" applyBorder="1" applyAlignment="1">
      <alignment horizontal="center" vertical="center" wrapText="1"/>
    </xf>
    <xf numFmtId="9" fontId="31" fillId="0" borderId="8" xfId="0" applyNumberFormat="1" applyFont="1" applyBorder="1" applyAlignment="1">
      <alignment horizontal="center" vertical="center" wrapText="1"/>
    </xf>
    <xf numFmtId="9" fontId="31" fillId="0" borderId="9" xfId="0" applyNumberFormat="1" applyFont="1" applyBorder="1" applyAlignment="1">
      <alignment horizontal="center" vertical="center" wrapText="1"/>
    </xf>
    <xf numFmtId="9" fontId="39" fillId="0" borderId="2" xfId="0" applyNumberFormat="1" applyFont="1" applyBorder="1" applyAlignment="1">
      <alignment horizontal="center" vertical="center" wrapText="1"/>
    </xf>
    <xf numFmtId="9" fontId="31" fillId="0" borderId="2" xfId="2" applyFont="1" applyFill="1" applyBorder="1" applyAlignment="1">
      <alignment horizontal="center" vertical="center" wrapText="1"/>
    </xf>
    <xf numFmtId="9" fontId="31" fillId="0" borderId="2" xfId="0" applyNumberFormat="1" applyFont="1" applyBorder="1" applyAlignment="1">
      <alignment horizontal="center" vertical="center" wrapText="1"/>
    </xf>
    <xf numFmtId="9" fontId="31" fillId="0" borderId="3" xfId="0" applyNumberFormat="1" applyFont="1" applyBorder="1" applyAlignment="1">
      <alignment horizontal="center" vertical="center" wrapText="1"/>
    </xf>
    <xf numFmtId="9" fontId="31" fillId="0" borderId="5" xfId="0" applyNumberFormat="1" applyFont="1" applyBorder="1" applyAlignment="1">
      <alignment horizontal="center" vertical="center" wrapText="1"/>
    </xf>
    <xf numFmtId="0" fontId="31" fillId="0" borderId="6" xfId="0" applyFont="1" applyBorder="1" applyAlignment="1">
      <alignment horizontal="center" vertical="center" wrapText="1"/>
    </xf>
    <xf numFmtId="9" fontId="31" fillId="0" borderId="6" xfId="2" applyFont="1" applyBorder="1" applyAlignment="1">
      <alignment horizontal="center" vertical="center" wrapText="1"/>
    </xf>
    <xf numFmtId="166" fontId="31" fillId="0" borderId="2" xfId="0" applyNumberFormat="1" applyFont="1" applyBorder="1" applyAlignment="1">
      <alignment horizontal="center" vertical="center" wrapText="1"/>
    </xf>
    <xf numFmtId="9" fontId="31" fillId="0" borderId="7" xfId="0" applyNumberFormat="1" applyFont="1" applyBorder="1" applyAlignment="1">
      <alignment horizontal="center" vertical="center" wrapText="1"/>
    </xf>
    <xf numFmtId="0" fontId="31" fillId="0" borderId="0" xfId="0" applyFont="1" applyAlignment="1">
      <alignment vertical="center" wrapText="1"/>
    </xf>
    <xf numFmtId="9" fontId="34" fillId="0" borderId="25" xfId="0" applyNumberFormat="1" applyFont="1" applyBorder="1" applyAlignment="1">
      <alignment vertical="center"/>
    </xf>
    <xf numFmtId="166" fontId="24" fillId="0" borderId="1" xfId="0" applyNumberFormat="1" applyFont="1" applyBorder="1" applyAlignment="1">
      <alignment horizontal="center" vertical="center"/>
    </xf>
    <xf numFmtId="0" fontId="33" fillId="0" borderId="4" xfId="0" applyFont="1" applyBorder="1" applyAlignment="1">
      <alignment horizontal="center" vertical="center" wrapText="1"/>
    </xf>
    <xf numFmtId="9" fontId="23" fillId="7" borderId="2" xfId="0" applyNumberFormat="1" applyFont="1" applyFill="1" applyBorder="1" applyAlignment="1">
      <alignment horizontal="center" vertical="center" wrapText="1"/>
    </xf>
    <xf numFmtId="0" fontId="4" fillId="3" borderId="0" xfId="0" applyFont="1" applyFill="1"/>
    <xf numFmtId="0" fontId="4" fillId="0" borderId="0" xfId="0" applyFont="1" applyAlignment="1">
      <alignment horizontal="left"/>
    </xf>
    <xf numFmtId="0" fontId="17" fillId="3" borderId="26" xfId="0"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9" fontId="2" fillId="3" borderId="4" xfId="0" applyNumberFormat="1" applyFont="1" applyFill="1" applyBorder="1" applyAlignment="1">
      <alignment horizontal="justify" vertical="center" wrapText="1"/>
    </xf>
    <xf numFmtId="0" fontId="1" fillId="3" borderId="0" xfId="0" applyFont="1" applyFill="1"/>
    <xf numFmtId="0" fontId="40" fillId="0" borderId="4" xfId="0" applyFont="1" applyBorder="1" applyAlignment="1">
      <alignment vertical="center" wrapText="1"/>
    </xf>
    <xf numFmtId="0" fontId="33" fillId="0" borderId="2" xfId="0" applyFont="1" applyBorder="1" applyAlignment="1">
      <alignment horizontal="justify" vertical="center" wrapText="1"/>
    </xf>
    <xf numFmtId="3" fontId="33" fillId="0" borderId="2" xfId="0" applyNumberFormat="1" applyFont="1" applyBorder="1" applyAlignment="1">
      <alignment horizontal="center" vertical="center" wrapText="1"/>
    </xf>
    <xf numFmtId="0" fontId="23" fillId="0" borderId="3" xfId="0" applyFont="1" applyBorder="1" applyAlignment="1">
      <alignment horizontal="left"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33" fillId="0" borderId="0" xfId="0" applyFont="1" applyAlignment="1">
      <alignment horizontal="center" vertical="center" wrapText="1"/>
    </xf>
    <xf numFmtId="0" fontId="13" fillId="0" borderId="0" xfId="0" applyFont="1"/>
    <xf numFmtId="0" fontId="13" fillId="0" borderId="0" xfId="0" applyFont="1" applyAlignment="1">
      <alignment horizontal="center" vertical="center"/>
    </xf>
    <xf numFmtId="0" fontId="13" fillId="8" borderId="0" xfId="0" applyFont="1" applyFill="1"/>
    <xf numFmtId="0" fontId="5" fillId="5" borderId="0" xfId="0" applyFont="1" applyFill="1" applyAlignment="1">
      <alignment horizontal="center" vertical="center" wrapText="1"/>
    </xf>
    <xf numFmtId="9" fontId="2" fillId="3" borderId="0" xfId="0" applyNumberFormat="1" applyFont="1" applyFill="1" applyAlignment="1">
      <alignment horizontal="justify" vertical="top" wrapText="1"/>
    </xf>
    <xf numFmtId="0" fontId="41" fillId="0" borderId="0" xfId="0" applyFont="1" applyAlignment="1">
      <alignment horizontal="center"/>
    </xf>
    <xf numFmtId="0" fontId="42" fillId="0" borderId="0" xfId="0" applyFont="1" applyAlignment="1">
      <alignment horizontal="center"/>
    </xf>
    <xf numFmtId="0" fontId="12"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22" fillId="0" borderId="0" xfId="0" applyFont="1" applyAlignment="1">
      <alignment horizontal="center" vertical="center" wrapText="1"/>
    </xf>
    <xf numFmtId="49" fontId="33" fillId="0" borderId="0" xfId="0" applyNumberFormat="1" applyFont="1" applyAlignment="1">
      <alignment horizontal="justify" vertical="center" wrapText="1"/>
    </xf>
    <xf numFmtId="0" fontId="17" fillId="0" borderId="0" xfId="0" applyFont="1" applyAlignment="1">
      <alignment horizontal="left" vertical="top" wrapText="1"/>
    </xf>
    <xf numFmtId="0" fontId="2" fillId="3" borderId="0" xfId="0" applyFont="1" applyFill="1" applyAlignment="1">
      <alignment horizontal="justify" vertical="center" wrapText="1"/>
    </xf>
    <xf numFmtId="9" fontId="2" fillId="3" borderId="0" xfId="0" applyNumberFormat="1" applyFont="1" applyFill="1" applyAlignment="1">
      <alignment horizontal="justify" vertical="center" wrapText="1"/>
    </xf>
    <xf numFmtId="0" fontId="2" fillId="3" borderId="0" xfId="0" applyFont="1" applyFill="1" applyAlignment="1">
      <alignment horizontal="center" vertical="center" wrapText="1"/>
    </xf>
    <xf numFmtId="9" fontId="17" fillId="0" borderId="0" xfId="0" applyNumberFormat="1"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9" fontId="34" fillId="0" borderId="0" xfId="0" applyNumberFormat="1" applyFont="1" applyAlignment="1">
      <alignment vertical="center"/>
    </xf>
    <xf numFmtId="0" fontId="22" fillId="2" borderId="27"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0" borderId="0" xfId="0" applyFont="1" applyAlignment="1">
      <alignment horizontal="center"/>
    </xf>
    <xf numFmtId="0" fontId="43" fillId="0" borderId="0" xfId="0" applyFont="1" applyAlignment="1">
      <alignment horizontal="center"/>
    </xf>
    <xf numFmtId="0" fontId="23" fillId="0" borderId="28"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9" fontId="23" fillId="0" borderId="12" xfId="0" applyNumberFormat="1" applyFont="1" applyBorder="1" applyAlignment="1">
      <alignment horizontal="center" vertical="center" wrapText="1"/>
    </xf>
    <xf numFmtId="9" fontId="23" fillId="0" borderId="20" xfId="0" applyNumberFormat="1" applyFont="1" applyBorder="1" applyAlignment="1">
      <alignment horizontal="center" vertical="center" wrapText="1"/>
    </xf>
    <xf numFmtId="9" fontId="23" fillId="0" borderId="23" xfId="0" applyNumberFormat="1" applyFont="1" applyBorder="1" applyAlignment="1">
      <alignment horizontal="center" vertical="center" wrapText="1"/>
    </xf>
    <xf numFmtId="0" fontId="22" fillId="2" borderId="11"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3" fillId="0" borderId="31" xfId="0" applyFont="1" applyBorder="1" applyAlignment="1">
      <alignment horizontal="center" vertical="center" wrapText="1"/>
    </xf>
    <xf numFmtId="0" fontId="0" fillId="0" borderId="21" xfId="0" applyBorder="1" applyAlignment="1">
      <alignment wrapText="1"/>
    </xf>
    <xf numFmtId="0" fontId="0" fillId="0" borderId="32" xfId="0" applyBorder="1" applyAlignment="1">
      <alignment wrapText="1"/>
    </xf>
    <xf numFmtId="0" fontId="23" fillId="0" borderId="2" xfId="0" applyFont="1" applyBorder="1" applyAlignment="1">
      <alignment horizontal="center" vertical="center" wrapText="1"/>
    </xf>
    <xf numFmtId="9" fontId="23" fillId="0" borderId="2" xfId="0" applyNumberFormat="1" applyFont="1" applyBorder="1" applyAlignment="1">
      <alignment horizontal="center" vertical="center" wrapText="1"/>
    </xf>
    <xf numFmtId="9" fontId="23" fillId="0" borderId="4" xfId="0" applyNumberFormat="1" applyFont="1" applyBorder="1" applyAlignment="1">
      <alignment horizontal="center" vertical="center" wrapText="1"/>
    </xf>
    <xf numFmtId="9" fontId="23" fillId="0" borderId="15" xfId="0" applyNumberFormat="1" applyFont="1" applyBorder="1" applyAlignment="1">
      <alignment horizontal="center" vertical="center" wrapText="1"/>
    </xf>
    <xf numFmtId="0" fontId="23" fillId="0" borderId="12"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3" xfId="0" applyFont="1" applyBorder="1" applyAlignment="1">
      <alignment horizontal="center" vertical="center" wrapText="1"/>
    </xf>
    <xf numFmtId="0" fontId="33" fillId="3" borderId="28"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vertical="center"/>
    </xf>
    <xf numFmtId="0" fontId="41" fillId="5" borderId="27" xfId="0" applyFont="1" applyFill="1" applyBorder="1" applyAlignment="1">
      <alignment horizontal="center" vertical="center" wrapText="1"/>
    </xf>
    <xf numFmtId="0" fontId="41" fillId="5" borderId="13"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30"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41" fillId="0" borderId="0" xfId="0" applyFont="1" applyAlignment="1">
      <alignment horizontal="center"/>
    </xf>
    <xf numFmtId="0" fontId="42" fillId="0" borderId="0" xfId="0" applyFont="1" applyAlignment="1">
      <alignment horizontal="center"/>
    </xf>
    <xf numFmtId="0" fontId="22" fillId="2" borderId="35"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33" fillId="0" borderId="1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2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 xfId="0" applyFont="1" applyBorder="1" applyAlignment="1">
      <alignment horizontal="center" vertical="center" wrapText="1"/>
    </xf>
    <xf numFmtId="0" fontId="44" fillId="0" borderId="0" xfId="0" applyFont="1" applyAlignment="1">
      <alignment horizontal="center"/>
    </xf>
    <xf numFmtId="0" fontId="9" fillId="6" borderId="27"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24" fillId="6" borderId="45"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24" fillId="6" borderId="46" xfId="0" applyFont="1" applyFill="1" applyBorder="1" applyAlignment="1">
      <alignment horizontal="center" vertical="center" wrapText="1"/>
    </xf>
    <xf numFmtId="0" fontId="35" fillId="0" borderId="15"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3"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9" fillId="6" borderId="47"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xf>
    <xf numFmtId="0" fontId="4" fillId="0" borderId="48" xfId="0" applyFont="1" applyBorder="1" applyAlignment="1">
      <alignment horizontal="center"/>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33" fillId="0" borderId="4" xfId="0" applyFont="1" applyBorder="1" applyAlignment="1">
      <alignment horizontal="center" vertical="center" wrapText="1"/>
    </xf>
    <xf numFmtId="0" fontId="2" fillId="0" borderId="4" xfId="0" applyFont="1" applyBorder="1" applyAlignment="1">
      <alignment horizontal="center" vertical="center"/>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41" fillId="0" borderId="46"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2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5" xfId="0" applyFont="1" applyBorder="1" applyAlignment="1">
      <alignment horizontal="center" vertical="center" wrapText="1"/>
    </xf>
    <xf numFmtId="0" fontId="12"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8" fillId="9" borderId="2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37"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34" fillId="9" borderId="11" xfId="0" applyFont="1" applyFill="1" applyBorder="1" applyAlignment="1">
      <alignment horizontal="center" vertical="center" wrapText="1"/>
    </xf>
    <xf numFmtId="0" fontId="34" fillId="9" borderId="30"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0" borderId="20"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28"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12"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9" fontId="17" fillId="0" borderId="15" xfId="0" applyNumberFormat="1" applyFont="1" applyBorder="1" applyAlignment="1">
      <alignment horizontal="center" vertical="center"/>
    </xf>
    <xf numFmtId="9" fontId="17" fillId="0" borderId="20" xfId="0" applyNumberFormat="1" applyFont="1" applyBorder="1" applyAlignment="1">
      <alignment horizontal="center" vertical="center"/>
    </xf>
    <xf numFmtId="9" fontId="17" fillId="0" borderId="4" xfId="0" applyNumberFormat="1" applyFont="1" applyBorder="1" applyAlignment="1">
      <alignment horizontal="center" vertical="center" wrapText="1"/>
    </xf>
    <xf numFmtId="9" fontId="17" fillId="0" borderId="15" xfId="2" applyFont="1" applyBorder="1" applyAlignment="1">
      <alignment horizontal="center" vertical="center" wrapText="1"/>
    </xf>
    <xf numFmtId="9" fontId="17" fillId="0" borderId="20" xfId="2" applyFont="1" applyBorder="1" applyAlignment="1">
      <alignment horizontal="center" vertical="center" wrapText="1"/>
    </xf>
    <xf numFmtId="9" fontId="17" fillId="0" borderId="2" xfId="2" applyFont="1" applyBorder="1" applyAlignment="1">
      <alignment horizontal="center" vertical="center" wrapText="1"/>
    </xf>
    <xf numFmtId="9" fontId="17" fillId="0" borderId="20" xfId="0" applyNumberFormat="1" applyFont="1" applyBorder="1" applyAlignment="1">
      <alignment horizontal="center" vertical="center" wrapText="1"/>
    </xf>
    <xf numFmtId="0" fontId="34" fillId="2" borderId="37"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34" fillId="2" borderId="27"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1" fillId="0" borderId="15" xfId="0" applyFont="1" applyBorder="1" applyAlignment="1">
      <alignment horizontal="center" vertical="center" wrapText="1"/>
    </xf>
    <xf numFmtId="0" fontId="31" fillId="0" borderId="23" xfId="0" applyFont="1" applyBorder="1" applyAlignment="1">
      <alignment horizontal="center" vertical="center" wrapText="1"/>
    </xf>
    <xf numFmtId="0" fontId="22" fillId="0" borderId="0" xfId="0" applyFont="1" applyAlignment="1">
      <alignment horizontal="left" vertical="center" wrapText="1"/>
    </xf>
    <xf numFmtId="0" fontId="34" fillId="2" borderId="11"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0" borderId="26" xfId="0" applyFont="1" applyBorder="1" applyAlignment="1">
      <alignment horizontal="center" vertical="center" wrapText="1"/>
    </xf>
    <xf numFmtId="0" fontId="34" fillId="0" borderId="29" xfId="0" applyFont="1" applyBorder="1" applyAlignment="1">
      <alignment horizontal="center" vertical="center" wrapText="1"/>
    </xf>
    <xf numFmtId="0" fontId="31" fillId="0" borderId="4"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16"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166" fontId="31" fillId="0" borderId="12" xfId="0" applyNumberFormat="1" applyFont="1" applyBorder="1" applyAlignment="1">
      <alignment horizontal="center" vertical="center" wrapText="1"/>
    </xf>
    <xf numFmtId="166" fontId="31" fillId="0" borderId="20" xfId="0" applyNumberFormat="1" applyFont="1" applyBorder="1" applyAlignment="1">
      <alignment horizontal="center" vertical="center" wrapText="1"/>
    </xf>
    <xf numFmtId="166" fontId="31" fillId="0" borderId="23" xfId="0" applyNumberFormat="1" applyFont="1" applyBorder="1" applyAlignment="1">
      <alignment horizontal="center" vertical="center" wrapText="1"/>
    </xf>
    <xf numFmtId="0" fontId="20" fillId="0" borderId="48" xfId="0" applyFont="1" applyBorder="1" applyAlignment="1">
      <alignment horizontal="center" vertical="center" wrapText="1"/>
    </xf>
    <xf numFmtId="0" fontId="0" fillId="0" borderId="48" xfId="0" applyBorder="1" applyAlignment="1">
      <alignment horizontal="center" vertical="center" wrapText="1"/>
    </xf>
  </cellXfs>
  <cellStyles count="3">
    <cellStyle name="Moneda 2" xfId="1" xr:uid="{E33457FE-A733-4CCA-ADD0-259605386223}"/>
    <cellStyle name="Normal" xfId="0" builtinId="0"/>
    <cellStyle name="Porcentaje 2" xfId="2" xr:uid="{9A6887CE-6899-4C79-B242-F796A514CAB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28575</xdr:colOff>
      <xdr:row>3</xdr:row>
      <xdr:rowOff>114300</xdr:rowOff>
    </xdr:to>
    <xdr:pic>
      <xdr:nvPicPr>
        <xdr:cNvPr id="12569" name="Imagen 2">
          <a:extLst>
            <a:ext uri="{FF2B5EF4-FFF2-40B4-BE49-F238E27FC236}">
              <a16:creationId xmlns:a16="http://schemas.microsoft.com/office/drawing/2014/main" id="{884000F1-18F0-505A-F0D9-6A4B29233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49592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0</xdr:row>
      <xdr:rowOff>85725</xdr:rowOff>
    </xdr:from>
    <xdr:to>
      <xdr:col>1</xdr:col>
      <xdr:colOff>295275</xdr:colOff>
      <xdr:row>2</xdr:row>
      <xdr:rowOff>57150</xdr:rowOff>
    </xdr:to>
    <xdr:pic>
      <xdr:nvPicPr>
        <xdr:cNvPr id="46167" name="Imagen 2">
          <a:extLst>
            <a:ext uri="{FF2B5EF4-FFF2-40B4-BE49-F238E27FC236}">
              <a16:creationId xmlns:a16="http://schemas.microsoft.com/office/drawing/2014/main" id="{73465C45-7CC8-9407-1541-571C918105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85725"/>
          <a:ext cx="16764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85725</xdr:rowOff>
    </xdr:from>
    <xdr:to>
      <xdr:col>0</xdr:col>
      <xdr:colOff>1447800</xdr:colOff>
      <xdr:row>2</xdr:row>
      <xdr:rowOff>57150</xdr:rowOff>
    </xdr:to>
    <xdr:pic>
      <xdr:nvPicPr>
        <xdr:cNvPr id="46170" name="Imagen 2">
          <a:extLst>
            <a:ext uri="{FF2B5EF4-FFF2-40B4-BE49-F238E27FC236}">
              <a16:creationId xmlns:a16="http://schemas.microsoft.com/office/drawing/2014/main" id="{0BB0A92F-EA14-108B-A115-3E3036C138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85725"/>
          <a:ext cx="1143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1</xdr:col>
      <xdr:colOff>390525</xdr:colOff>
      <xdr:row>3</xdr:row>
      <xdr:rowOff>28575</xdr:rowOff>
    </xdr:to>
    <xdr:pic>
      <xdr:nvPicPr>
        <xdr:cNvPr id="49200" name="Imagen 4">
          <a:extLst>
            <a:ext uri="{FF2B5EF4-FFF2-40B4-BE49-F238E27FC236}">
              <a16:creationId xmlns:a16="http://schemas.microsoft.com/office/drawing/2014/main" id="{8EE5C457-5317-A142-DA02-F68E5BE75C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18192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895350</xdr:colOff>
      <xdr:row>2</xdr:row>
      <xdr:rowOff>304800</xdr:rowOff>
    </xdr:to>
    <xdr:pic>
      <xdr:nvPicPr>
        <xdr:cNvPr id="50238" name="Imagen 1">
          <a:extLst>
            <a:ext uri="{FF2B5EF4-FFF2-40B4-BE49-F238E27FC236}">
              <a16:creationId xmlns:a16="http://schemas.microsoft.com/office/drawing/2014/main" id="{6EE5B307-E655-EF5A-3E78-DD868D1696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22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895350</xdr:colOff>
      <xdr:row>2</xdr:row>
      <xdr:rowOff>304800</xdr:rowOff>
    </xdr:to>
    <xdr:pic>
      <xdr:nvPicPr>
        <xdr:cNvPr id="3" name="Imagen 1">
          <a:extLst>
            <a:ext uri="{FF2B5EF4-FFF2-40B4-BE49-F238E27FC236}">
              <a16:creationId xmlns:a16="http://schemas.microsoft.com/office/drawing/2014/main" id="{7130C684-7CE3-4378-82DF-ABC5F83977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22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1276350</xdr:colOff>
      <xdr:row>0</xdr:row>
      <xdr:rowOff>828675</xdr:rowOff>
    </xdr:to>
    <xdr:pic>
      <xdr:nvPicPr>
        <xdr:cNvPr id="51291" name="Imagen 1">
          <a:extLst>
            <a:ext uri="{FF2B5EF4-FFF2-40B4-BE49-F238E27FC236}">
              <a16:creationId xmlns:a16="http://schemas.microsoft.com/office/drawing/2014/main" id="{4268AEB9-889E-778E-82BF-C404A85373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052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1276350</xdr:colOff>
      <xdr:row>0</xdr:row>
      <xdr:rowOff>790575</xdr:rowOff>
    </xdr:to>
    <xdr:pic>
      <xdr:nvPicPr>
        <xdr:cNvPr id="51293" name="Imagen 6">
          <a:extLst>
            <a:ext uri="{FF2B5EF4-FFF2-40B4-BE49-F238E27FC236}">
              <a16:creationId xmlns:a16="http://schemas.microsoft.com/office/drawing/2014/main" id="{B5DF2C43-12AB-2A36-CB41-DF50617BB58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1052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1276350</xdr:colOff>
      <xdr:row>0</xdr:row>
      <xdr:rowOff>828675</xdr:rowOff>
    </xdr:to>
    <xdr:pic>
      <xdr:nvPicPr>
        <xdr:cNvPr id="2" name="Imagen 1">
          <a:extLst>
            <a:ext uri="{FF2B5EF4-FFF2-40B4-BE49-F238E27FC236}">
              <a16:creationId xmlns:a16="http://schemas.microsoft.com/office/drawing/2014/main" id="{07F55337-9468-448B-B731-0D1F9A326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052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1276350</xdr:colOff>
      <xdr:row>0</xdr:row>
      <xdr:rowOff>790575</xdr:rowOff>
    </xdr:to>
    <xdr:pic>
      <xdr:nvPicPr>
        <xdr:cNvPr id="4" name="Imagen 6">
          <a:extLst>
            <a:ext uri="{FF2B5EF4-FFF2-40B4-BE49-F238E27FC236}">
              <a16:creationId xmlns:a16="http://schemas.microsoft.com/office/drawing/2014/main" id="{817A9DC4-1356-443C-BFA9-F6B4D6BA14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1052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1FC16-F586-489F-8C51-66DB8538E417}">
  <dimension ref="A1:C12"/>
  <sheetViews>
    <sheetView workbookViewId="0">
      <selection activeCell="B6" sqref="B6"/>
    </sheetView>
  </sheetViews>
  <sheetFormatPr baseColWidth="10" defaultRowHeight="12.5" x14ac:dyDescent="0.25"/>
  <cols>
    <col min="1" max="1" width="23.7265625" customWidth="1"/>
    <col min="2" max="2" width="12.7265625" bestFit="1" customWidth="1"/>
  </cols>
  <sheetData>
    <row r="1" spans="1:3" x14ac:dyDescent="0.25">
      <c r="A1" s="1" t="s">
        <v>14</v>
      </c>
    </row>
    <row r="3" spans="1:3" ht="14" x14ac:dyDescent="0.3">
      <c r="A3" s="2" t="s">
        <v>13</v>
      </c>
      <c r="B3" s="3" t="e">
        <v>#REF!</v>
      </c>
    </row>
    <row r="4" spans="1:3" x14ac:dyDescent="0.25">
      <c r="A4" s="1" t="s">
        <v>15</v>
      </c>
      <c r="B4" s="3" t="e">
        <v>#REF!</v>
      </c>
    </row>
    <row r="5" spans="1:3" x14ac:dyDescent="0.25">
      <c r="A5" s="1" t="s">
        <v>16</v>
      </c>
      <c r="B5" s="3" t="e">
        <v>#REF!</v>
      </c>
    </row>
    <row r="6" spans="1:3" x14ac:dyDescent="0.25">
      <c r="A6" s="1" t="s">
        <v>17</v>
      </c>
      <c r="B6" s="3">
        <v>50000000</v>
      </c>
    </row>
    <row r="7" spans="1:3" x14ac:dyDescent="0.25">
      <c r="B7" s="3"/>
    </row>
    <row r="8" spans="1:3" x14ac:dyDescent="0.25">
      <c r="A8" s="1" t="s">
        <v>18</v>
      </c>
      <c r="B8" s="3" t="e">
        <f>SUM(B3:B7)</f>
        <v>#REF!</v>
      </c>
    </row>
    <row r="9" spans="1:3" x14ac:dyDescent="0.25">
      <c r="B9" s="3"/>
    </row>
    <row r="10" spans="1:3" x14ac:dyDescent="0.25">
      <c r="B10" s="3">
        <v>1585500000</v>
      </c>
    </row>
    <row r="12" spans="1:3" x14ac:dyDescent="0.25">
      <c r="B12" s="3" t="e">
        <f>+B10-B8</f>
        <v>#REF!</v>
      </c>
      <c r="C12" s="1"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9EA38-EA72-49CF-A17A-5F0F829082AA}">
  <dimension ref="A1:P13"/>
  <sheetViews>
    <sheetView tabSelected="1" topLeftCell="A7" workbookViewId="0">
      <selection activeCell="H6" sqref="H6"/>
    </sheetView>
  </sheetViews>
  <sheetFormatPr baseColWidth="10" defaultRowHeight="12.5" x14ac:dyDescent="0.25"/>
  <cols>
    <col min="1" max="1" width="21.453125" customWidth="1"/>
    <col min="2" max="2" width="21" customWidth="1"/>
    <col min="3" max="3" width="24.26953125" customWidth="1"/>
    <col min="4" max="4" width="14.7265625" customWidth="1"/>
    <col min="5" max="5" width="21.54296875" customWidth="1"/>
    <col min="6" max="6" width="10.453125" customWidth="1"/>
    <col min="7" max="10" width="5.7265625" customWidth="1"/>
    <col min="12" max="12" width="16.7265625" customWidth="1"/>
    <col min="13" max="13" width="18.453125" customWidth="1"/>
    <col min="14" max="14" width="14.81640625" customWidth="1"/>
    <col min="15" max="16" width="20" customWidth="1"/>
    <col min="258" max="258" width="21.453125" customWidth="1"/>
    <col min="259" max="259" width="21" customWidth="1"/>
    <col min="260" max="260" width="24.26953125" customWidth="1"/>
    <col min="261" max="261" width="14.7265625" customWidth="1"/>
    <col min="262" max="262" width="21.54296875" customWidth="1"/>
    <col min="263" max="263" width="10.453125" customWidth="1"/>
    <col min="264" max="267" width="5.7265625" customWidth="1"/>
    <col min="269" max="269" width="16.7265625" customWidth="1"/>
    <col min="270" max="270" width="18.453125" customWidth="1"/>
    <col min="271" max="271" width="14.81640625" customWidth="1"/>
    <col min="272" max="272" width="20" customWidth="1"/>
    <col min="514" max="514" width="21.453125" customWidth="1"/>
    <col min="515" max="515" width="21" customWidth="1"/>
    <col min="516" max="516" width="24.26953125" customWidth="1"/>
    <col min="517" max="517" width="14.7265625" customWidth="1"/>
    <col min="518" max="518" width="21.54296875" customWidth="1"/>
    <col min="519" max="519" width="10.453125" customWidth="1"/>
    <col min="520" max="523" width="5.7265625" customWidth="1"/>
    <col min="525" max="525" width="16.7265625" customWidth="1"/>
    <col min="526" max="526" width="18.453125" customWidth="1"/>
    <col min="527" max="527" width="14.81640625" customWidth="1"/>
    <col min="528" max="528" width="20" customWidth="1"/>
    <col min="770" max="770" width="21.453125" customWidth="1"/>
    <col min="771" max="771" width="21" customWidth="1"/>
    <col min="772" max="772" width="24.26953125" customWidth="1"/>
    <col min="773" max="773" width="14.7265625" customWidth="1"/>
    <col min="774" max="774" width="21.54296875" customWidth="1"/>
    <col min="775" max="775" width="10.453125" customWidth="1"/>
    <col min="776" max="779" width="5.7265625" customWidth="1"/>
    <col min="781" max="781" width="16.7265625" customWidth="1"/>
    <col min="782" max="782" width="18.453125" customWidth="1"/>
    <col min="783" max="783" width="14.81640625" customWidth="1"/>
    <col min="784" max="784" width="20" customWidth="1"/>
    <col min="1026" max="1026" width="21.453125" customWidth="1"/>
    <col min="1027" max="1027" width="21" customWidth="1"/>
    <col min="1028" max="1028" width="24.26953125" customWidth="1"/>
    <col min="1029" max="1029" width="14.7265625" customWidth="1"/>
    <col min="1030" max="1030" width="21.54296875" customWidth="1"/>
    <col min="1031" max="1031" width="10.453125" customWidth="1"/>
    <col min="1032" max="1035" width="5.7265625" customWidth="1"/>
    <col min="1037" max="1037" width="16.7265625" customWidth="1"/>
    <col min="1038" max="1038" width="18.453125" customWidth="1"/>
    <col min="1039" max="1039" width="14.81640625" customWidth="1"/>
    <col min="1040" max="1040" width="20" customWidth="1"/>
    <col min="1282" max="1282" width="21.453125" customWidth="1"/>
    <col min="1283" max="1283" width="21" customWidth="1"/>
    <col min="1284" max="1284" width="24.26953125" customWidth="1"/>
    <col min="1285" max="1285" width="14.7265625" customWidth="1"/>
    <col min="1286" max="1286" width="21.54296875" customWidth="1"/>
    <col min="1287" max="1287" width="10.453125" customWidth="1"/>
    <col min="1288" max="1291" width="5.7265625" customWidth="1"/>
    <col min="1293" max="1293" width="16.7265625" customWidth="1"/>
    <col min="1294" max="1294" width="18.453125" customWidth="1"/>
    <col min="1295" max="1295" width="14.81640625" customWidth="1"/>
    <col min="1296" max="1296" width="20" customWidth="1"/>
    <col min="1538" max="1538" width="21.453125" customWidth="1"/>
    <col min="1539" max="1539" width="21" customWidth="1"/>
    <col min="1540" max="1540" width="24.26953125" customWidth="1"/>
    <col min="1541" max="1541" width="14.7265625" customWidth="1"/>
    <col min="1542" max="1542" width="21.54296875" customWidth="1"/>
    <col min="1543" max="1543" width="10.453125" customWidth="1"/>
    <col min="1544" max="1547" width="5.7265625" customWidth="1"/>
    <col min="1549" max="1549" width="16.7265625" customWidth="1"/>
    <col min="1550" max="1550" width="18.453125" customWidth="1"/>
    <col min="1551" max="1551" width="14.81640625" customWidth="1"/>
    <col min="1552" max="1552" width="20" customWidth="1"/>
    <col min="1794" max="1794" width="21.453125" customWidth="1"/>
    <col min="1795" max="1795" width="21" customWidth="1"/>
    <col min="1796" max="1796" width="24.26953125" customWidth="1"/>
    <col min="1797" max="1797" width="14.7265625" customWidth="1"/>
    <col min="1798" max="1798" width="21.54296875" customWidth="1"/>
    <col min="1799" max="1799" width="10.453125" customWidth="1"/>
    <col min="1800" max="1803" width="5.7265625" customWidth="1"/>
    <col min="1805" max="1805" width="16.7265625" customWidth="1"/>
    <col min="1806" max="1806" width="18.453125" customWidth="1"/>
    <col min="1807" max="1807" width="14.81640625" customWidth="1"/>
    <col min="1808" max="1808" width="20" customWidth="1"/>
    <col min="2050" max="2050" width="21.453125" customWidth="1"/>
    <col min="2051" max="2051" width="21" customWidth="1"/>
    <col min="2052" max="2052" width="24.26953125" customWidth="1"/>
    <col min="2053" max="2053" width="14.7265625" customWidth="1"/>
    <col min="2054" max="2054" width="21.54296875" customWidth="1"/>
    <col min="2055" max="2055" width="10.453125" customWidth="1"/>
    <col min="2056" max="2059" width="5.7265625" customWidth="1"/>
    <col min="2061" max="2061" width="16.7265625" customWidth="1"/>
    <col min="2062" max="2062" width="18.453125" customWidth="1"/>
    <col min="2063" max="2063" width="14.81640625" customWidth="1"/>
    <col min="2064" max="2064" width="20" customWidth="1"/>
    <col min="2306" max="2306" width="21.453125" customWidth="1"/>
    <col min="2307" max="2307" width="21" customWidth="1"/>
    <col min="2308" max="2308" width="24.26953125" customWidth="1"/>
    <col min="2309" max="2309" width="14.7265625" customWidth="1"/>
    <col min="2310" max="2310" width="21.54296875" customWidth="1"/>
    <col min="2311" max="2311" width="10.453125" customWidth="1"/>
    <col min="2312" max="2315" width="5.7265625" customWidth="1"/>
    <col min="2317" max="2317" width="16.7265625" customWidth="1"/>
    <col min="2318" max="2318" width="18.453125" customWidth="1"/>
    <col min="2319" max="2319" width="14.81640625" customWidth="1"/>
    <col min="2320" max="2320" width="20" customWidth="1"/>
    <col min="2562" max="2562" width="21.453125" customWidth="1"/>
    <col min="2563" max="2563" width="21" customWidth="1"/>
    <col min="2564" max="2564" width="24.26953125" customWidth="1"/>
    <col min="2565" max="2565" width="14.7265625" customWidth="1"/>
    <col min="2566" max="2566" width="21.54296875" customWidth="1"/>
    <col min="2567" max="2567" width="10.453125" customWidth="1"/>
    <col min="2568" max="2571" width="5.7265625" customWidth="1"/>
    <col min="2573" max="2573" width="16.7265625" customWidth="1"/>
    <col min="2574" max="2574" width="18.453125" customWidth="1"/>
    <col min="2575" max="2575" width="14.81640625" customWidth="1"/>
    <col min="2576" max="2576" width="20" customWidth="1"/>
    <col min="2818" max="2818" width="21.453125" customWidth="1"/>
    <col min="2819" max="2819" width="21" customWidth="1"/>
    <col min="2820" max="2820" width="24.26953125" customWidth="1"/>
    <col min="2821" max="2821" width="14.7265625" customWidth="1"/>
    <col min="2822" max="2822" width="21.54296875" customWidth="1"/>
    <col min="2823" max="2823" width="10.453125" customWidth="1"/>
    <col min="2824" max="2827" width="5.7265625" customWidth="1"/>
    <col min="2829" max="2829" width="16.7265625" customWidth="1"/>
    <col min="2830" max="2830" width="18.453125" customWidth="1"/>
    <col min="2831" max="2831" width="14.81640625" customWidth="1"/>
    <col min="2832" max="2832" width="20" customWidth="1"/>
    <col min="3074" max="3074" width="21.453125" customWidth="1"/>
    <col min="3075" max="3075" width="21" customWidth="1"/>
    <col min="3076" max="3076" width="24.26953125" customWidth="1"/>
    <col min="3077" max="3077" width="14.7265625" customWidth="1"/>
    <col min="3078" max="3078" width="21.54296875" customWidth="1"/>
    <col min="3079" max="3079" width="10.453125" customWidth="1"/>
    <col min="3080" max="3083" width="5.7265625" customWidth="1"/>
    <col min="3085" max="3085" width="16.7265625" customWidth="1"/>
    <col min="3086" max="3086" width="18.453125" customWidth="1"/>
    <col min="3087" max="3087" width="14.81640625" customWidth="1"/>
    <col min="3088" max="3088" width="20" customWidth="1"/>
    <col min="3330" max="3330" width="21.453125" customWidth="1"/>
    <col min="3331" max="3331" width="21" customWidth="1"/>
    <col min="3332" max="3332" width="24.26953125" customWidth="1"/>
    <col min="3333" max="3333" width="14.7265625" customWidth="1"/>
    <col min="3334" max="3334" width="21.54296875" customWidth="1"/>
    <col min="3335" max="3335" width="10.453125" customWidth="1"/>
    <col min="3336" max="3339" width="5.7265625" customWidth="1"/>
    <col min="3341" max="3341" width="16.7265625" customWidth="1"/>
    <col min="3342" max="3342" width="18.453125" customWidth="1"/>
    <col min="3343" max="3343" width="14.81640625" customWidth="1"/>
    <col min="3344" max="3344" width="20" customWidth="1"/>
    <col min="3586" max="3586" width="21.453125" customWidth="1"/>
    <col min="3587" max="3587" width="21" customWidth="1"/>
    <col min="3588" max="3588" width="24.26953125" customWidth="1"/>
    <col min="3589" max="3589" width="14.7265625" customWidth="1"/>
    <col min="3590" max="3590" width="21.54296875" customWidth="1"/>
    <col min="3591" max="3591" width="10.453125" customWidth="1"/>
    <col min="3592" max="3595" width="5.7265625" customWidth="1"/>
    <col min="3597" max="3597" width="16.7265625" customWidth="1"/>
    <col min="3598" max="3598" width="18.453125" customWidth="1"/>
    <col min="3599" max="3599" width="14.81640625" customWidth="1"/>
    <col min="3600" max="3600" width="20" customWidth="1"/>
    <col min="3842" max="3842" width="21.453125" customWidth="1"/>
    <col min="3843" max="3843" width="21" customWidth="1"/>
    <col min="3844" max="3844" width="24.26953125" customWidth="1"/>
    <col min="3845" max="3845" width="14.7265625" customWidth="1"/>
    <col min="3846" max="3846" width="21.54296875" customWidth="1"/>
    <col min="3847" max="3847" width="10.453125" customWidth="1"/>
    <col min="3848" max="3851" width="5.7265625" customWidth="1"/>
    <col min="3853" max="3853" width="16.7265625" customWidth="1"/>
    <col min="3854" max="3854" width="18.453125" customWidth="1"/>
    <col min="3855" max="3855" width="14.81640625" customWidth="1"/>
    <col min="3856" max="3856" width="20" customWidth="1"/>
    <col min="4098" max="4098" width="21.453125" customWidth="1"/>
    <col min="4099" max="4099" width="21" customWidth="1"/>
    <col min="4100" max="4100" width="24.26953125" customWidth="1"/>
    <col min="4101" max="4101" width="14.7265625" customWidth="1"/>
    <col min="4102" max="4102" width="21.54296875" customWidth="1"/>
    <col min="4103" max="4103" width="10.453125" customWidth="1"/>
    <col min="4104" max="4107" width="5.7265625" customWidth="1"/>
    <col min="4109" max="4109" width="16.7265625" customWidth="1"/>
    <col min="4110" max="4110" width="18.453125" customWidth="1"/>
    <col min="4111" max="4111" width="14.81640625" customWidth="1"/>
    <col min="4112" max="4112" width="20" customWidth="1"/>
    <col min="4354" max="4354" width="21.453125" customWidth="1"/>
    <col min="4355" max="4355" width="21" customWidth="1"/>
    <col min="4356" max="4356" width="24.26953125" customWidth="1"/>
    <col min="4357" max="4357" width="14.7265625" customWidth="1"/>
    <col min="4358" max="4358" width="21.54296875" customWidth="1"/>
    <col min="4359" max="4359" width="10.453125" customWidth="1"/>
    <col min="4360" max="4363" width="5.7265625" customWidth="1"/>
    <col min="4365" max="4365" width="16.7265625" customWidth="1"/>
    <col min="4366" max="4366" width="18.453125" customWidth="1"/>
    <col min="4367" max="4367" width="14.81640625" customWidth="1"/>
    <col min="4368" max="4368" width="20" customWidth="1"/>
    <col min="4610" max="4610" width="21.453125" customWidth="1"/>
    <col min="4611" max="4611" width="21" customWidth="1"/>
    <col min="4612" max="4612" width="24.26953125" customWidth="1"/>
    <col min="4613" max="4613" width="14.7265625" customWidth="1"/>
    <col min="4614" max="4614" width="21.54296875" customWidth="1"/>
    <col min="4615" max="4615" width="10.453125" customWidth="1"/>
    <col min="4616" max="4619" width="5.7265625" customWidth="1"/>
    <col min="4621" max="4621" width="16.7265625" customWidth="1"/>
    <col min="4622" max="4622" width="18.453125" customWidth="1"/>
    <col min="4623" max="4623" width="14.81640625" customWidth="1"/>
    <col min="4624" max="4624" width="20" customWidth="1"/>
    <col min="4866" max="4866" width="21.453125" customWidth="1"/>
    <col min="4867" max="4867" width="21" customWidth="1"/>
    <col min="4868" max="4868" width="24.26953125" customWidth="1"/>
    <col min="4869" max="4869" width="14.7265625" customWidth="1"/>
    <col min="4870" max="4870" width="21.54296875" customWidth="1"/>
    <col min="4871" max="4871" width="10.453125" customWidth="1"/>
    <col min="4872" max="4875" width="5.7265625" customWidth="1"/>
    <col min="4877" max="4877" width="16.7265625" customWidth="1"/>
    <col min="4878" max="4878" width="18.453125" customWidth="1"/>
    <col min="4879" max="4879" width="14.81640625" customWidth="1"/>
    <col min="4880" max="4880" width="20" customWidth="1"/>
    <col min="5122" max="5122" width="21.453125" customWidth="1"/>
    <col min="5123" max="5123" width="21" customWidth="1"/>
    <col min="5124" max="5124" width="24.26953125" customWidth="1"/>
    <col min="5125" max="5125" width="14.7265625" customWidth="1"/>
    <col min="5126" max="5126" width="21.54296875" customWidth="1"/>
    <col min="5127" max="5127" width="10.453125" customWidth="1"/>
    <col min="5128" max="5131" width="5.7265625" customWidth="1"/>
    <col min="5133" max="5133" width="16.7265625" customWidth="1"/>
    <col min="5134" max="5134" width="18.453125" customWidth="1"/>
    <col min="5135" max="5135" width="14.81640625" customWidth="1"/>
    <col min="5136" max="5136" width="20" customWidth="1"/>
    <col min="5378" max="5378" width="21.453125" customWidth="1"/>
    <col min="5379" max="5379" width="21" customWidth="1"/>
    <col min="5380" max="5380" width="24.26953125" customWidth="1"/>
    <col min="5381" max="5381" width="14.7265625" customWidth="1"/>
    <col min="5382" max="5382" width="21.54296875" customWidth="1"/>
    <col min="5383" max="5383" width="10.453125" customWidth="1"/>
    <col min="5384" max="5387" width="5.7265625" customWidth="1"/>
    <col min="5389" max="5389" width="16.7265625" customWidth="1"/>
    <col min="5390" max="5390" width="18.453125" customWidth="1"/>
    <col min="5391" max="5391" width="14.81640625" customWidth="1"/>
    <col min="5392" max="5392" width="20" customWidth="1"/>
    <col min="5634" max="5634" width="21.453125" customWidth="1"/>
    <col min="5635" max="5635" width="21" customWidth="1"/>
    <col min="5636" max="5636" width="24.26953125" customWidth="1"/>
    <col min="5637" max="5637" width="14.7265625" customWidth="1"/>
    <col min="5638" max="5638" width="21.54296875" customWidth="1"/>
    <col min="5639" max="5639" width="10.453125" customWidth="1"/>
    <col min="5640" max="5643" width="5.7265625" customWidth="1"/>
    <col min="5645" max="5645" width="16.7265625" customWidth="1"/>
    <col min="5646" max="5646" width="18.453125" customWidth="1"/>
    <col min="5647" max="5647" width="14.81640625" customWidth="1"/>
    <col min="5648" max="5648" width="20" customWidth="1"/>
    <col min="5890" max="5890" width="21.453125" customWidth="1"/>
    <col min="5891" max="5891" width="21" customWidth="1"/>
    <col min="5892" max="5892" width="24.26953125" customWidth="1"/>
    <col min="5893" max="5893" width="14.7265625" customWidth="1"/>
    <col min="5894" max="5894" width="21.54296875" customWidth="1"/>
    <col min="5895" max="5895" width="10.453125" customWidth="1"/>
    <col min="5896" max="5899" width="5.7265625" customWidth="1"/>
    <col min="5901" max="5901" width="16.7265625" customWidth="1"/>
    <col min="5902" max="5902" width="18.453125" customWidth="1"/>
    <col min="5903" max="5903" width="14.81640625" customWidth="1"/>
    <col min="5904" max="5904" width="20" customWidth="1"/>
    <col min="6146" max="6146" width="21.453125" customWidth="1"/>
    <col min="6147" max="6147" width="21" customWidth="1"/>
    <col min="6148" max="6148" width="24.26953125" customWidth="1"/>
    <col min="6149" max="6149" width="14.7265625" customWidth="1"/>
    <col min="6150" max="6150" width="21.54296875" customWidth="1"/>
    <col min="6151" max="6151" width="10.453125" customWidth="1"/>
    <col min="6152" max="6155" width="5.7265625" customWidth="1"/>
    <col min="6157" max="6157" width="16.7265625" customWidth="1"/>
    <col min="6158" max="6158" width="18.453125" customWidth="1"/>
    <col min="6159" max="6159" width="14.81640625" customWidth="1"/>
    <col min="6160" max="6160" width="20" customWidth="1"/>
    <col min="6402" max="6402" width="21.453125" customWidth="1"/>
    <col min="6403" max="6403" width="21" customWidth="1"/>
    <col min="6404" max="6404" width="24.26953125" customWidth="1"/>
    <col min="6405" max="6405" width="14.7265625" customWidth="1"/>
    <col min="6406" max="6406" width="21.54296875" customWidth="1"/>
    <col min="6407" max="6407" width="10.453125" customWidth="1"/>
    <col min="6408" max="6411" width="5.7265625" customWidth="1"/>
    <col min="6413" max="6413" width="16.7265625" customWidth="1"/>
    <col min="6414" max="6414" width="18.453125" customWidth="1"/>
    <col min="6415" max="6415" width="14.81640625" customWidth="1"/>
    <col min="6416" max="6416" width="20" customWidth="1"/>
    <col min="6658" max="6658" width="21.453125" customWidth="1"/>
    <col min="6659" max="6659" width="21" customWidth="1"/>
    <col min="6660" max="6660" width="24.26953125" customWidth="1"/>
    <col min="6661" max="6661" width="14.7265625" customWidth="1"/>
    <col min="6662" max="6662" width="21.54296875" customWidth="1"/>
    <col min="6663" max="6663" width="10.453125" customWidth="1"/>
    <col min="6664" max="6667" width="5.7265625" customWidth="1"/>
    <col min="6669" max="6669" width="16.7265625" customWidth="1"/>
    <col min="6670" max="6670" width="18.453125" customWidth="1"/>
    <col min="6671" max="6671" width="14.81640625" customWidth="1"/>
    <col min="6672" max="6672" width="20" customWidth="1"/>
    <col min="6914" max="6914" width="21.453125" customWidth="1"/>
    <col min="6915" max="6915" width="21" customWidth="1"/>
    <col min="6916" max="6916" width="24.26953125" customWidth="1"/>
    <col min="6917" max="6917" width="14.7265625" customWidth="1"/>
    <col min="6918" max="6918" width="21.54296875" customWidth="1"/>
    <col min="6919" max="6919" width="10.453125" customWidth="1"/>
    <col min="6920" max="6923" width="5.7265625" customWidth="1"/>
    <col min="6925" max="6925" width="16.7265625" customWidth="1"/>
    <col min="6926" max="6926" width="18.453125" customWidth="1"/>
    <col min="6927" max="6927" width="14.81640625" customWidth="1"/>
    <col min="6928" max="6928" width="20" customWidth="1"/>
    <col min="7170" max="7170" width="21.453125" customWidth="1"/>
    <col min="7171" max="7171" width="21" customWidth="1"/>
    <col min="7172" max="7172" width="24.26953125" customWidth="1"/>
    <col min="7173" max="7173" width="14.7265625" customWidth="1"/>
    <col min="7174" max="7174" width="21.54296875" customWidth="1"/>
    <col min="7175" max="7175" width="10.453125" customWidth="1"/>
    <col min="7176" max="7179" width="5.7265625" customWidth="1"/>
    <col min="7181" max="7181" width="16.7265625" customWidth="1"/>
    <col min="7182" max="7182" width="18.453125" customWidth="1"/>
    <col min="7183" max="7183" width="14.81640625" customWidth="1"/>
    <col min="7184" max="7184" width="20" customWidth="1"/>
    <col min="7426" max="7426" width="21.453125" customWidth="1"/>
    <col min="7427" max="7427" width="21" customWidth="1"/>
    <col min="7428" max="7428" width="24.26953125" customWidth="1"/>
    <col min="7429" max="7429" width="14.7265625" customWidth="1"/>
    <col min="7430" max="7430" width="21.54296875" customWidth="1"/>
    <col min="7431" max="7431" width="10.453125" customWidth="1"/>
    <col min="7432" max="7435" width="5.7265625" customWidth="1"/>
    <col min="7437" max="7437" width="16.7265625" customWidth="1"/>
    <col min="7438" max="7438" width="18.453125" customWidth="1"/>
    <col min="7439" max="7439" width="14.81640625" customWidth="1"/>
    <col min="7440" max="7440" width="20" customWidth="1"/>
    <col min="7682" max="7682" width="21.453125" customWidth="1"/>
    <col min="7683" max="7683" width="21" customWidth="1"/>
    <col min="7684" max="7684" width="24.26953125" customWidth="1"/>
    <col min="7685" max="7685" width="14.7265625" customWidth="1"/>
    <col min="7686" max="7686" width="21.54296875" customWidth="1"/>
    <col min="7687" max="7687" width="10.453125" customWidth="1"/>
    <col min="7688" max="7691" width="5.7265625" customWidth="1"/>
    <col min="7693" max="7693" width="16.7265625" customWidth="1"/>
    <col min="7694" max="7694" width="18.453125" customWidth="1"/>
    <col min="7695" max="7695" width="14.81640625" customWidth="1"/>
    <col min="7696" max="7696" width="20" customWidth="1"/>
    <col min="7938" max="7938" width="21.453125" customWidth="1"/>
    <col min="7939" max="7939" width="21" customWidth="1"/>
    <col min="7940" max="7940" width="24.26953125" customWidth="1"/>
    <col min="7941" max="7941" width="14.7265625" customWidth="1"/>
    <col min="7942" max="7942" width="21.54296875" customWidth="1"/>
    <col min="7943" max="7943" width="10.453125" customWidth="1"/>
    <col min="7944" max="7947" width="5.7265625" customWidth="1"/>
    <col min="7949" max="7949" width="16.7265625" customWidth="1"/>
    <col min="7950" max="7950" width="18.453125" customWidth="1"/>
    <col min="7951" max="7951" width="14.81640625" customWidth="1"/>
    <col min="7952" max="7952" width="20" customWidth="1"/>
    <col min="8194" max="8194" width="21.453125" customWidth="1"/>
    <col min="8195" max="8195" width="21" customWidth="1"/>
    <col min="8196" max="8196" width="24.26953125" customWidth="1"/>
    <col min="8197" max="8197" width="14.7265625" customWidth="1"/>
    <col min="8198" max="8198" width="21.54296875" customWidth="1"/>
    <col min="8199" max="8199" width="10.453125" customWidth="1"/>
    <col min="8200" max="8203" width="5.7265625" customWidth="1"/>
    <col min="8205" max="8205" width="16.7265625" customWidth="1"/>
    <col min="8206" max="8206" width="18.453125" customWidth="1"/>
    <col min="8207" max="8207" width="14.81640625" customWidth="1"/>
    <col min="8208" max="8208" width="20" customWidth="1"/>
    <col min="8450" max="8450" width="21.453125" customWidth="1"/>
    <col min="8451" max="8451" width="21" customWidth="1"/>
    <col min="8452" max="8452" width="24.26953125" customWidth="1"/>
    <col min="8453" max="8453" width="14.7265625" customWidth="1"/>
    <col min="8454" max="8454" width="21.54296875" customWidth="1"/>
    <col min="8455" max="8455" width="10.453125" customWidth="1"/>
    <col min="8456" max="8459" width="5.7265625" customWidth="1"/>
    <col min="8461" max="8461" width="16.7265625" customWidth="1"/>
    <col min="8462" max="8462" width="18.453125" customWidth="1"/>
    <col min="8463" max="8463" width="14.81640625" customWidth="1"/>
    <col min="8464" max="8464" width="20" customWidth="1"/>
    <col min="8706" max="8706" width="21.453125" customWidth="1"/>
    <col min="8707" max="8707" width="21" customWidth="1"/>
    <col min="8708" max="8708" width="24.26953125" customWidth="1"/>
    <col min="8709" max="8709" width="14.7265625" customWidth="1"/>
    <col min="8710" max="8710" width="21.54296875" customWidth="1"/>
    <col min="8711" max="8711" width="10.453125" customWidth="1"/>
    <col min="8712" max="8715" width="5.7265625" customWidth="1"/>
    <col min="8717" max="8717" width="16.7265625" customWidth="1"/>
    <col min="8718" max="8718" width="18.453125" customWidth="1"/>
    <col min="8719" max="8719" width="14.81640625" customWidth="1"/>
    <col min="8720" max="8720" width="20" customWidth="1"/>
    <col min="8962" max="8962" width="21.453125" customWidth="1"/>
    <col min="8963" max="8963" width="21" customWidth="1"/>
    <col min="8964" max="8964" width="24.26953125" customWidth="1"/>
    <col min="8965" max="8965" width="14.7265625" customWidth="1"/>
    <col min="8966" max="8966" width="21.54296875" customWidth="1"/>
    <col min="8967" max="8967" width="10.453125" customWidth="1"/>
    <col min="8968" max="8971" width="5.7265625" customWidth="1"/>
    <col min="8973" max="8973" width="16.7265625" customWidth="1"/>
    <col min="8974" max="8974" width="18.453125" customWidth="1"/>
    <col min="8975" max="8975" width="14.81640625" customWidth="1"/>
    <col min="8976" max="8976" width="20" customWidth="1"/>
    <col min="9218" max="9218" width="21.453125" customWidth="1"/>
    <col min="9219" max="9219" width="21" customWidth="1"/>
    <col min="9220" max="9220" width="24.26953125" customWidth="1"/>
    <col min="9221" max="9221" width="14.7265625" customWidth="1"/>
    <col min="9222" max="9222" width="21.54296875" customWidth="1"/>
    <col min="9223" max="9223" width="10.453125" customWidth="1"/>
    <col min="9224" max="9227" width="5.7265625" customWidth="1"/>
    <col min="9229" max="9229" width="16.7265625" customWidth="1"/>
    <col min="9230" max="9230" width="18.453125" customWidth="1"/>
    <col min="9231" max="9231" width="14.81640625" customWidth="1"/>
    <col min="9232" max="9232" width="20" customWidth="1"/>
    <col min="9474" max="9474" width="21.453125" customWidth="1"/>
    <col min="9475" max="9475" width="21" customWidth="1"/>
    <col min="9476" max="9476" width="24.26953125" customWidth="1"/>
    <col min="9477" max="9477" width="14.7265625" customWidth="1"/>
    <col min="9478" max="9478" width="21.54296875" customWidth="1"/>
    <col min="9479" max="9479" width="10.453125" customWidth="1"/>
    <col min="9480" max="9483" width="5.7265625" customWidth="1"/>
    <col min="9485" max="9485" width="16.7265625" customWidth="1"/>
    <col min="9486" max="9486" width="18.453125" customWidth="1"/>
    <col min="9487" max="9487" width="14.81640625" customWidth="1"/>
    <col min="9488" max="9488" width="20" customWidth="1"/>
    <col min="9730" max="9730" width="21.453125" customWidth="1"/>
    <col min="9731" max="9731" width="21" customWidth="1"/>
    <col min="9732" max="9732" width="24.26953125" customWidth="1"/>
    <col min="9733" max="9733" width="14.7265625" customWidth="1"/>
    <col min="9734" max="9734" width="21.54296875" customWidth="1"/>
    <col min="9735" max="9735" width="10.453125" customWidth="1"/>
    <col min="9736" max="9739" width="5.7265625" customWidth="1"/>
    <col min="9741" max="9741" width="16.7265625" customWidth="1"/>
    <col min="9742" max="9742" width="18.453125" customWidth="1"/>
    <col min="9743" max="9743" width="14.81640625" customWidth="1"/>
    <col min="9744" max="9744" width="20" customWidth="1"/>
    <col min="9986" max="9986" width="21.453125" customWidth="1"/>
    <col min="9987" max="9987" width="21" customWidth="1"/>
    <col min="9988" max="9988" width="24.26953125" customWidth="1"/>
    <col min="9989" max="9989" width="14.7265625" customWidth="1"/>
    <col min="9990" max="9990" width="21.54296875" customWidth="1"/>
    <col min="9991" max="9991" width="10.453125" customWidth="1"/>
    <col min="9992" max="9995" width="5.7265625" customWidth="1"/>
    <col min="9997" max="9997" width="16.7265625" customWidth="1"/>
    <col min="9998" max="9998" width="18.453125" customWidth="1"/>
    <col min="9999" max="9999" width="14.81640625" customWidth="1"/>
    <col min="10000" max="10000" width="20" customWidth="1"/>
    <col min="10242" max="10242" width="21.453125" customWidth="1"/>
    <col min="10243" max="10243" width="21" customWidth="1"/>
    <col min="10244" max="10244" width="24.26953125" customWidth="1"/>
    <col min="10245" max="10245" width="14.7265625" customWidth="1"/>
    <col min="10246" max="10246" width="21.54296875" customWidth="1"/>
    <col min="10247" max="10247" width="10.453125" customWidth="1"/>
    <col min="10248" max="10251" width="5.7265625" customWidth="1"/>
    <col min="10253" max="10253" width="16.7265625" customWidth="1"/>
    <col min="10254" max="10254" width="18.453125" customWidth="1"/>
    <col min="10255" max="10255" width="14.81640625" customWidth="1"/>
    <col min="10256" max="10256" width="20" customWidth="1"/>
    <col min="10498" max="10498" width="21.453125" customWidth="1"/>
    <col min="10499" max="10499" width="21" customWidth="1"/>
    <col min="10500" max="10500" width="24.26953125" customWidth="1"/>
    <col min="10501" max="10501" width="14.7265625" customWidth="1"/>
    <col min="10502" max="10502" width="21.54296875" customWidth="1"/>
    <col min="10503" max="10503" width="10.453125" customWidth="1"/>
    <col min="10504" max="10507" width="5.7265625" customWidth="1"/>
    <col min="10509" max="10509" width="16.7265625" customWidth="1"/>
    <col min="10510" max="10510" width="18.453125" customWidth="1"/>
    <col min="10511" max="10511" width="14.81640625" customWidth="1"/>
    <col min="10512" max="10512" width="20" customWidth="1"/>
    <col min="10754" max="10754" width="21.453125" customWidth="1"/>
    <col min="10755" max="10755" width="21" customWidth="1"/>
    <col min="10756" max="10756" width="24.26953125" customWidth="1"/>
    <col min="10757" max="10757" width="14.7265625" customWidth="1"/>
    <col min="10758" max="10758" width="21.54296875" customWidth="1"/>
    <col min="10759" max="10759" width="10.453125" customWidth="1"/>
    <col min="10760" max="10763" width="5.7265625" customWidth="1"/>
    <col min="10765" max="10765" width="16.7265625" customWidth="1"/>
    <col min="10766" max="10766" width="18.453125" customWidth="1"/>
    <col min="10767" max="10767" width="14.81640625" customWidth="1"/>
    <col min="10768" max="10768" width="20" customWidth="1"/>
    <col min="11010" max="11010" width="21.453125" customWidth="1"/>
    <col min="11011" max="11011" width="21" customWidth="1"/>
    <col min="11012" max="11012" width="24.26953125" customWidth="1"/>
    <col min="11013" max="11013" width="14.7265625" customWidth="1"/>
    <col min="11014" max="11014" width="21.54296875" customWidth="1"/>
    <col min="11015" max="11015" width="10.453125" customWidth="1"/>
    <col min="11016" max="11019" width="5.7265625" customWidth="1"/>
    <col min="11021" max="11021" width="16.7265625" customWidth="1"/>
    <col min="11022" max="11022" width="18.453125" customWidth="1"/>
    <col min="11023" max="11023" width="14.81640625" customWidth="1"/>
    <col min="11024" max="11024" width="20" customWidth="1"/>
    <col min="11266" max="11266" width="21.453125" customWidth="1"/>
    <col min="11267" max="11267" width="21" customWidth="1"/>
    <col min="11268" max="11268" width="24.26953125" customWidth="1"/>
    <col min="11269" max="11269" width="14.7265625" customWidth="1"/>
    <col min="11270" max="11270" width="21.54296875" customWidth="1"/>
    <col min="11271" max="11271" width="10.453125" customWidth="1"/>
    <col min="11272" max="11275" width="5.7265625" customWidth="1"/>
    <col min="11277" max="11277" width="16.7265625" customWidth="1"/>
    <col min="11278" max="11278" width="18.453125" customWidth="1"/>
    <col min="11279" max="11279" width="14.81640625" customWidth="1"/>
    <col min="11280" max="11280" width="20" customWidth="1"/>
    <col min="11522" max="11522" width="21.453125" customWidth="1"/>
    <col min="11523" max="11523" width="21" customWidth="1"/>
    <col min="11524" max="11524" width="24.26953125" customWidth="1"/>
    <col min="11525" max="11525" width="14.7265625" customWidth="1"/>
    <col min="11526" max="11526" width="21.54296875" customWidth="1"/>
    <col min="11527" max="11527" width="10.453125" customWidth="1"/>
    <col min="11528" max="11531" width="5.7265625" customWidth="1"/>
    <col min="11533" max="11533" width="16.7265625" customWidth="1"/>
    <col min="11534" max="11534" width="18.453125" customWidth="1"/>
    <col min="11535" max="11535" width="14.81640625" customWidth="1"/>
    <col min="11536" max="11536" width="20" customWidth="1"/>
    <col min="11778" max="11778" width="21.453125" customWidth="1"/>
    <col min="11779" max="11779" width="21" customWidth="1"/>
    <col min="11780" max="11780" width="24.26953125" customWidth="1"/>
    <col min="11781" max="11781" width="14.7265625" customWidth="1"/>
    <col min="11782" max="11782" width="21.54296875" customWidth="1"/>
    <col min="11783" max="11783" width="10.453125" customWidth="1"/>
    <col min="11784" max="11787" width="5.7265625" customWidth="1"/>
    <col min="11789" max="11789" width="16.7265625" customWidth="1"/>
    <col min="11790" max="11790" width="18.453125" customWidth="1"/>
    <col min="11791" max="11791" width="14.81640625" customWidth="1"/>
    <col min="11792" max="11792" width="20" customWidth="1"/>
    <col min="12034" max="12034" width="21.453125" customWidth="1"/>
    <col min="12035" max="12035" width="21" customWidth="1"/>
    <col min="12036" max="12036" width="24.26953125" customWidth="1"/>
    <col min="12037" max="12037" width="14.7265625" customWidth="1"/>
    <col min="12038" max="12038" width="21.54296875" customWidth="1"/>
    <col min="12039" max="12039" width="10.453125" customWidth="1"/>
    <col min="12040" max="12043" width="5.7265625" customWidth="1"/>
    <col min="12045" max="12045" width="16.7265625" customWidth="1"/>
    <col min="12046" max="12046" width="18.453125" customWidth="1"/>
    <col min="12047" max="12047" width="14.81640625" customWidth="1"/>
    <col min="12048" max="12048" width="20" customWidth="1"/>
    <col min="12290" max="12290" width="21.453125" customWidth="1"/>
    <col min="12291" max="12291" width="21" customWidth="1"/>
    <col min="12292" max="12292" width="24.26953125" customWidth="1"/>
    <col min="12293" max="12293" width="14.7265625" customWidth="1"/>
    <col min="12294" max="12294" width="21.54296875" customWidth="1"/>
    <col min="12295" max="12295" width="10.453125" customWidth="1"/>
    <col min="12296" max="12299" width="5.7265625" customWidth="1"/>
    <col min="12301" max="12301" width="16.7265625" customWidth="1"/>
    <col min="12302" max="12302" width="18.453125" customWidth="1"/>
    <col min="12303" max="12303" width="14.81640625" customWidth="1"/>
    <col min="12304" max="12304" width="20" customWidth="1"/>
    <col min="12546" max="12546" width="21.453125" customWidth="1"/>
    <col min="12547" max="12547" width="21" customWidth="1"/>
    <col min="12548" max="12548" width="24.26953125" customWidth="1"/>
    <col min="12549" max="12549" width="14.7265625" customWidth="1"/>
    <col min="12550" max="12550" width="21.54296875" customWidth="1"/>
    <col min="12551" max="12551" width="10.453125" customWidth="1"/>
    <col min="12552" max="12555" width="5.7265625" customWidth="1"/>
    <col min="12557" max="12557" width="16.7265625" customWidth="1"/>
    <col min="12558" max="12558" width="18.453125" customWidth="1"/>
    <col min="12559" max="12559" width="14.81640625" customWidth="1"/>
    <col min="12560" max="12560" width="20" customWidth="1"/>
    <col min="12802" max="12802" width="21.453125" customWidth="1"/>
    <col min="12803" max="12803" width="21" customWidth="1"/>
    <col min="12804" max="12804" width="24.26953125" customWidth="1"/>
    <col min="12805" max="12805" width="14.7265625" customWidth="1"/>
    <col min="12806" max="12806" width="21.54296875" customWidth="1"/>
    <col min="12807" max="12807" width="10.453125" customWidth="1"/>
    <col min="12808" max="12811" width="5.7265625" customWidth="1"/>
    <col min="12813" max="12813" width="16.7265625" customWidth="1"/>
    <col min="12814" max="12814" width="18.453125" customWidth="1"/>
    <col min="12815" max="12815" width="14.81640625" customWidth="1"/>
    <col min="12816" max="12816" width="20" customWidth="1"/>
    <col min="13058" max="13058" width="21.453125" customWidth="1"/>
    <col min="13059" max="13059" width="21" customWidth="1"/>
    <col min="13060" max="13060" width="24.26953125" customWidth="1"/>
    <col min="13061" max="13061" width="14.7265625" customWidth="1"/>
    <col min="13062" max="13062" width="21.54296875" customWidth="1"/>
    <col min="13063" max="13063" width="10.453125" customWidth="1"/>
    <col min="13064" max="13067" width="5.7265625" customWidth="1"/>
    <col min="13069" max="13069" width="16.7265625" customWidth="1"/>
    <col min="13070" max="13070" width="18.453125" customWidth="1"/>
    <col min="13071" max="13071" width="14.81640625" customWidth="1"/>
    <col min="13072" max="13072" width="20" customWidth="1"/>
    <col min="13314" max="13314" width="21.453125" customWidth="1"/>
    <col min="13315" max="13315" width="21" customWidth="1"/>
    <col min="13316" max="13316" width="24.26953125" customWidth="1"/>
    <col min="13317" max="13317" width="14.7265625" customWidth="1"/>
    <col min="13318" max="13318" width="21.54296875" customWidth="1"/>
    <col min="13319" max="13319" width="10.453125" customWidth="1"/>
    <col min="13320" max="13323" width="5.7265625" customWidth="1"/>
    <col min="13325" max="13325" width="16.7265625" customWidth="1"/>
    <col min="13326" max="13326" width="18.453125" customWidth="1"/>
    <col min="13327" max="13327" width="14.81640625" customWidth="1"/>
    <col min="13328" max="13328" width="20" customWidth="1"/>
    <col min="13570" max="13570" width="21.453125" customWidth="1"/>
    <col min="13571" max="13571" width="21" customWidth="1"/>
    <col min="13572" max="13572" width="24.26953125" customWidth="1"/>
    <col min="13573" max="13573" width="14.7265625" customWidth="1"/>
    <col min="13574" max="13574" width="21.54296875" customWidth="1"/>
    <col min="13575" max="13575" width="10.453125" customWidth="1"/>
    <col min="13576" max="13579" width="5.7265625" customWidth="1"/>
    <col min="13581" max="13581" width="16.7265625" customWidth="1"/>
    <col min="13582" max="13582" width="18.453125" customWidth="1"/>
    <col min="13583" max="13583" width="14.81640625" customWidth="1"/>
    <col min="13584" max="13584" width="20" customWidth="1"/>
    <col min="13826" max="13826" width="21.453125" customWidth="1"/>
    <col min="13827" max="13827" width="21" customWidth="1"/>
    <col min="13828" max="13828" width="24.26953125" customWidth="1"/>
    <col min="13829" max="13829" width="14.7265625" customWidth="1"/>
    <col min="13830" max="13830" width="21.54296875" customWidth="1"/>
    <col min="13831" max="13831" width="10.453125" customWidth="1"/>
    <col min="13832" max="13835" width="5.7265625" customWidth="1"/>
    <col min="13837" max="13837" width="16.7265625" customWidth="1"/>
    <col min="13838" max="13838" width="18.453125" customWidth="1"/>
    <col min="13839" max="13839" width="14.81640625" customWidth="1"/>
    <col min="13840" max="13840" width="20" customWidth="1"/>
    <col min="14082" max="14082" width="21.453125" customWidth="1"/>
    <col min="14083" max="14083" width="21" customWidth="1"/>
    <col min="14084" max="14084" width="24.26953125" customWidth="1"/>
    <col min="14085" max="14085" width="14.7265625" customWidth="1"/>
    <col min="14086" max="14086" width="21.54296875" customWidth="1"/>
    <col min="14087" max="14087" width="10.453125" customWidth="1"/>
    <col min="14088" max="14091" width="5.7265625" customWidth="1"/>
    <col min="14093" max="14093" width="16.7265625" customWidth="1"/>
    <col min="14094" max="14094" width="18.453125" customWidth="1"/>
    <col min="14095" max="14095" width="14.81640625" customWidth="1"/>
    <col min="14096" max="14096" width="20" customWidth="1"/>
    <col min="14338" max="14338" width="21.453125" customWidth="1"/>
    <col min="14339" max="14339" width="21" customWidth="1"/>
    <col min="14340" max="14340" width="24.26953125" customWidth="1"/>
    <col min="14341" max="14341" width="14.7265625" customWidth="1"/>
    <col min="14342" max="14342" width="21.54296875" customWidth="1"/>
    <col min="14343" max="14343" width="10.453125" customWidth="1"/>
    <col min="14344" max="14347" width="5.7265625" customWidth="1"/>
    <col min="14349" max="14349" width="16.7265625" customWidth="1"/>
    <col min="14350" max="14350" width="18.453125" customWidth="1"/>
    <col min="14351" max="14351" width="14.81640625" customWidth="1"/>
    <col min="14352" max="14352" width="20" customWidth="1"/>
    <col min="14594" max="14594" width="21.453125" customWidth="1"/>
    <col min="14595" max="14595" width="21" customWidth="1"/>
    <col min="14596" max="14596" width="24.26953125" customWidth="1"/>
    <col min="14597" max="14597" width="14.7265625" customWidth="1"/>
    <col min="14598" max="14598" width="21.54296875" customWidth="1"/>
    <col min="14599" max="14599" width="10.453125" customWidth="1"/>
    <col min="14600" max="14603" width="5.7265625" customWidth="1"/>
    <col min="14605" max="14605" width="16.7265625" customWidth="1"/>
    <col min="14606" max="14606" width="18.453125" customWidth="1"/>
    <col min="14607" max="14607" width="14.81640625" customWidth="1"/>
    <col min="14608" max="14608" width="20" customWidth="1"/>
    <col min="14850" max="14850" width="21.453125" customWidth="1"/>
    <col min="14851" max="14851" width="21" customWidth="1"/>
    <col min="14852" max="14852" width="24.26953125" customWidth="1"/>
    <col min="14853" max="14853" width="14.7265625" customWidth="1"/>
    <col min="14854" max="14854" width="21.54296875" customWidth="1"/>
    <col min="14855" max="14855" width="10.453125" customWidth="1"/>
    <col min="14856" max="14859" width="5.7265625" customWidth="1"/>
    <col min="14861" max="14861" width="16.7265625" customWidth="1"/>
    <col min="14862" max="14862" width="18.453125" customWidth="1"/>
    <col min="14863" max="14863" width="14.81640625" customWidth="1"/>
    <col min="14864" max="14864" width="20" customWidth="1"/>
    <col min="15106" max="15106" width="21.453125" customWidth="1"/>
    <col min="15107" max="15107" width="21" customWidth="1"/>
    <col min="15108" max="15108" width="24.26953125" customWidth="1"/>
    <col min="15109" max="15109" width="14.7265625" customWidth="1"/>
    <col min="15110" max="15110" width="21.54296875" customWidth="1"/>
    <col min="15111" max="15111" width="10.453125" customWidth="1"/>
    <col min="15112" max="15115" width="5.7265625" customWidth="1"/>
    <col min="15117" max="15117" width="16.7265625" customWidth="1"/>
    <col min="15118" max="15118" width="18.453125" customWidth="1"/>
    <col min="15119" max="15119" width="14.81640625" customWidth="1"/>
    <col min="15120" max="15120" width="20" customWidth="1"/>
    <col min="15362" max="15362" width="21.453125" customWidth="1"/>
    <col min="15363" max="15363" width="21" customWidth="1"/>
    <col min="15364" max="15364" width="24.26953125" customWidth="1"/>
    <col min="15365" max="15365" width="14.7265625" customWidth="1"/>
    <col min="15366" max="15366" width="21.54296875" customWidth="1"/>
    <col min="15367" max="15367" width="10.453125" customWidth="1"/>
    <col min="15368" max="15371" width="5.7265625" customWidth="1"/>
    <col min="15373" max="15373" width="16.7265625" customWidth="1"/>
    <col min="15374" max="15374" width="18.453125" customWidth="1"/>
    <col min="15375" max="15375" width="14.81640625" customWidth="1"/>
    <col min="15376" max="15376" width="20" customWidth="1"/>
    <col min="15618" max="15618" width="21.453125" customWidth="1"/>
    <col min="15619" max="15619" width="21" customWidth="1"/>
    <col min="15620" max="15620" width="24.26953125" customWidth="1"/>
    <col min="15621" max="15621" width="14.7265625" customWidth="1"/>
    <col min="15622" max="15622" width="21.54296875" customWidth="1"/>
    <col min="15623" max="15623" width="10.453125" customWidth="1"/>
    <col min="15624" max="15627" width="5.7265625" customWidth="1"/>
    <col min="15629" max="15629" width="16.7265625" customWidth="1"/>
    <col min="15630" max="15630" width="18.453125" customWidth="1"/>
    <col min="15631" max="15631" width="14.81640625" customWidth="1"/>
    <col min="15632" max="15632" width="20" customWidth="1"/>
    <col min="15874" max="15874" width="21.453125" customWidth="1"/>
    <col min="15875" max="15875" width="21" customWidth="1"/>
    <col min="15876" max="15876" width="24.26953125" customWidth="1"/>
    <col min="15877" max="15877" width="14.7265625" customWidth="1"/>
    <col min="15878" max="15878" width="21.54296875" customWidth="1"/>
    <col min="15879" max="15879" width="10.453125" customWidth="1"/>
    <col min="15880" max="15883" width="5.7265625" customWidth="1"/>
    <col min="15885" max="15885" width="16.7265625" customWidth="1"/>
    <col min="15886" max="15886" width="18.453125" customWidth="1"/>
    <col min="15887" max="15887" width="14.81640625" customWidth="1"/>
    <col min="15888" max="15888" width="20" customWidth="1"/>
    <col min="16130" max="16130" width="21.453125" customWidth="1"/>
    <col min="16131" max="16131" width="21" customWidth="1"/>
    <col min="16132" max="16132" width="24.26953125" customWidth="1"/>
    <col min="16133" max="16133" width="14.7265625" customWidth="1"/>
    <col min="16134" max="16134" width="21.54296875" customWidth="1"/>
    <col min="16135" max="16135" width="10.453125" customWidth="1"/>
    <col min="16136" max="16139" width="5.7265625" customWidth="1"/>
    <col min="16141" max="16141" width="16.7265625" customWidth="1"/>
    <col min="16142" max="16142" width="18.453125" customWidth="1"/>
    <col min="16143" max="16143" width="14.81640625" customWidth="1"/>
    <col min="16144" max="16144" width="20" customWidth="1"/>
  </cols>
  <sheetData>
    <row r="1" spans="1:16" s="221" customFormat="1" ht="79.150000000000006" customHeight="1" thickBot="1" x14ac:dyDescent="0.3">
      <c r="A1" s="418" t="s">
        <v>369</v>
      </c>
      <c r="B1" s="419"/>
      <c r="C1" s="419"/>
      <c r="D1" s="419"/>
      <c r="E1" s="419"/>
      <c r="F1" s="419"/>
      <c r="G1" s="419"/>
      <c r="H1" s="419"/>
      <c r="I1" s="419"/>
      <c r="J1" s="419"/>
      <c r="K1" s="419"/>
      <c r="L1" s="419"/>
      <c r="M1" s="419"/>
      <c r="N1" s="419"/>
      <c r="O1" s="419"/>
      <c r="P1" s="273"/>
    </row>
    <row r="2" spans="1:16" ht="39.75" customHeight="1" thickBot="1" x14ac:dyDescent="0.3">
      <c r="A2" s="396" t="s">
        <v>7</v>
      </c>
      <c r="B2" s="396" t="s">
        <v>6</v>
      </c>
      <c r="C2" s="396" t="s">
        <v>8</v>
      </c>
      <c r="D2" s="396" t="s">
        <v>0</v>
      </c>
      <c r="E2" s="396" t="s">
        <v>2</v>
      </c>
      <c r="F2" s="396" t="s">
        <v>1</v>
      </c>
      <c r="G2" s="403" t="s">
        <v>328</v>
      </c>
      <c r="H2" s="404"/>
      <c r="I2" s="404"/>
      <c r="J2" s="404"/>
      <c r="K2" s="398" t="s">
        <v>329</v>
      </c>
      <c r="L2" s="398" t="s">
        <v>330</v>
      </c>
      <c r="M2" s="396" t="s">
        <v>5</v>
      </c>
      <c r="N2" s="396" t="s">
        <v>4</v>
      </c>
      <c r="O2" s="396" t="s">
        <v>3</v>
      </c>
      <c r="P2" s="258" t="s">
        <v>437</v>
      </c>
    </row>
    <row r="3" spans="1:16" ht="72" customHeight="1" thickBot="1" x14ac:dyDescent="0.3">
      <c r="A3" s="397"/>
      <c r="B3" s="397"/>
      <c r="C3" s="397"/>
      <c r="D3" s="397"/>
      <c r="E3" s="397"/>
      <c r="F3" s="397"/>
      <c r="G3" s="174" t="s">
        <v>331</v>
      </c>
      <c r="H3" s="174" t="s">
        <v>332</v>
      </c>
      <c r="I3" s="174" t="s">
        <v>333</v>
      </c>
      <c r="J3" s="174" t="s">
        <v>334</v>
      </c>
      <c r="K3" s="399"/>
      <c r="L3" s="399"/>
      <c r="M3" s="397"/>
      <c r="N3" s="397"/>
      <c r="O3" s="397"/>
      <c r="P3" s="258" t="s">
        <v>438</v>
      </c>
    </row>
    <row r="4" spans="1:16" ht="78.75" customHeight="1" thickBot="1" x14ac:dyDescent="0.3">
      <c r="A4" s="408" t="s">
        <v>352</v>
      </c>
      <c r="B4" s="412" t="s">
        <v>353</v>
      </c>
      <c r="C4" s="222" t="s">
        <v>354</v>
      </c>
      <c r="D4" s="222" t="s">
        <v>355</v>
      </c>
      <c r="E4" s="222" t="s">
        <v>356</v>
      </c>
      <c r="F4" s="223">
        <v>1</v>
      </c>
      <c r="G4" s="224">
        <v>0.26</v>
      </c>
      <c r="H4" s="224">
        <v>0.21</v>
      </c>
      <c r="I4" s="224">
        <v>0.23</v>
      </c>
      <c r="J4" s="224">
        <v>0.3</v>
      </c>
      <c r="K4" s="225">
        <v>0.25</v>
      </c>
      <c r="L4" s="415">
        <f>AVERAGE(K4,K7)</f>
        <v>0.29000000000000004</v>
      </c>
      <c r="M4" s="226" t="s">
        <v>357</v>
      </c>
      <c r="N4" s="226" t="s">
        <v>20</v>
      </c>
      <c r="O4" s="227"/>
      <c r="P4" s="54" t="s">
        <v>458</v>
      </c>
    </row>
    <row r="5" spans="1:16" ht="78.75" customHeight="1" x14ac:dyDescent="0.25">
      <c r="A5" s="409"/>
      <c r="B5" s="413"/>
      <c r="C5" s="187" t="s">
        <v>358</v>
      </c>
      <c r="D5" s="222" t="s">
        <v>355</v>
      </c>
      <c r="E5" s="187" t="s">
        <v>359</v>
      </c>
      <c r="F5" s="228">
        <v>1</v>
      </c>
      <c r="G5" s="224">
        <v>0.14000000000000001</v>
      </c>
      <c r="H5" s="224">
        <v>0.33</v>
      </c>
      <c r="I5" s="224">
        <v>0.23</v>
      </c>
      <c r="J5" s="224">
        <v>0.3</v>
      </c>
      <c r="K5" s="229">
        <v>0.14000000000000001</v>
      </c>
      <c r="L5" s="416"/>
      <c r="M5" s="226" t="s">
        <v>357</v>
      </c>
      <c r="N5" s="230" t="s">
        <v>20</v>
      </c>
      <c r="O5" s="231"/>
      <c r="P5" s="54" t="s">
        <v>458</v>
      </c>
    </row>
    <row r="6" spans="1:16" ht="141.75" customHeight="1" x14ac:dyDescent="0.25">
      <c r="A6" s="410"/>
      <c r="B6" s="407"/>
      <c r="C6" s="188" t="s">
        <v>360</v>
      </c>
      <c r="D6" s="188" t="s">
        <v>355</v>
      </c>
      <c r="E6" s="188" t="s">
        <v>361</v>
      </c>
      <c r="F6" s="189" t="s">
        <v>362</v>
      </c>
      <c r="G6" s="188" t="s">
        <v>363</v>
      </c>
      <c r="H6" s="188"/>
      <c r="I6" s="188" t="s">
        <v>363</v>
      </c>
      <c r="J6" s="188" t="s">
        <v>363</v>
      </c>
      <c r="K6" s="230"/>
      <c r="L6" s="416"/>
      <c r="M6" s="190" t="s">
        <v>364</v>
      </c>
      <c r="N6" s="190" t="s">
        <v>20</v>
      </c>
      <c r="O6" s="232"/>
      <c r="P6" s="54" t="s">
        <v>458</v>
      </c>
    </row>
    <row r="7" spans="1:16" ht="141.75" customHeight="1" thickBot="1" x14ac:dyDescent="0.3">
      <c r="A7" s="411"/>
      <c r="B7" s="414"/>
      <c r="C7" s="233" t="s">
        <v>365</v>
      </c>
      <c r="D7" s="233" t="s">
        <v>366</v>
      </c>
      <c r="E7" s="233" t="s">
        <v>367</v>
      </c>
      <c r="F7" s="234">
        <v>1</v>
      </c>
      <c r="G7" s="224">
        <v>0.33</v>
      </c>
      <c r="H7" s="230">
        <v>0.22</v>
      </c>
      <c r="I7" s="230">
        <v>0.23</v>
      </c>
      <c r="J7" s="235">
        <v>0.22</v>
      </c>
      <c r="K7" s="204">
        <v>0.33</v>
      </c>
      <c r="L7" s="417"/>
      <c r="M7" s="204" t="s">
        <v>368</v>
      </c>
      <c r="N7" s="204" t="s">
        <v>20</v>
      </c>
      <c r="O7" s="236"/>
      <c r="P7" s="54" t="s">
        <v>458</v>
      </c>
    </row>
    <row r="8" spans="1:16" ht="18.75" customHeight="1" thickBot="1" x14ac:dyDescent="0.3">
      <c r="A8" s="237"/>
      <c r="B8" s="237"/>
      <c r="C8" s="238"/>
      <c r="D8" s="238"/>
      <c r="E8" s="238"/>
      <c r="F8" s="238"/>
      <c r="G8" s="238"/>
      <c r="H8" s="238"/>
      <c r="I8" s="238"/>
      <c r="J8" s="238"/>
      <c r="K8" s="238"/>
      <c r="L8" s="239">
        <v>0.28999999999999998</v>
      </c>
      <c r="N8" s="238"/>
      <c r="O8" s="238"/>
      <c r="P8" s="274"/>
    </row>
    <row r="10" spans="1:16" x14ac:dyDescent="0.25">
      <c r="L10" s="1"/>
    </row>
    <row r="11" spans="1:16" x14ac:dyDescent="0.25">
      <c r="A11" s="124"/>
      <c r="C11" s="124"/>
    </row>
    <row r="12" spans="1:16" ht="13" x14ac:dyDescent="0.3">
      <c r="A12" s="79" t="s">
        <v>350</v>
      </c>
      <c r="C12" s="124"/>
    </row>
    <row r="13" spans="1:16" x14ac:dyDescent="0.25">
      <c r="A13" s="124" t="s">
        <v>351</v>
      </c>
    </row>
  </sheetData>
  <mergeCells count="16">
    <mergeCell ref="A4:A7"/>
    <mergeCell ref="B4:B7"/>
    <mergeCell ref="L4:L7"/>
    <mergeCell ref="A1:O1"/>
    <mergeCell ref="A2:A3"/>
    <mergeCell ref="B2:B3"/>
    <mergeCell ref="C2:C3"/>
    <mergeCell ref="D2:D3"/>
    <mergeCell ref="E2:E3"/>
    <mergeCell ref="F2:F3"/>
    <mergeCell ref="G2:J2"/>
    <mergeCell ref="K2:K3"/>
    <mergeCell ref="L2:L3"/>
    <mergeCell ref="M2:M3"/>
    <mergeCell ref="N2:N3"/>
    <mergeCell ref="O2:O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66C8C-599D-407C-94EE-BB2A53D37741}">
  <dimension ref="A1:R32"/>
  <sheetViews>
    <sheetView topLeftCell="A24" zoomScale="93" zoomScaleNormal="93" workbookViewId="0">
      <selection activeCell="J27" sqref="J27"/>
    </sheetView>
  </sheetViews>
  <sheetFormatPr baseColWidth="10" defaultColWidth="10.81640625" defaultRowHeight="11.5" x14ac:dyDescent="0.25"/>
  <cols>
    <col min="1" max="1" width="1.81640625" style="4" customWidth="1"/>
    <col min="2" max="2" width="28.7265625" style="4" customWidth="1"/>
    <col min="3" max="3" width="23.26953125" style="4" customWidth="1"/>
    <col min="4" max="4" width="28.1796875" style="4" customWidth="1"/>
    <col min="5" max="5" width="18.1796875" style="4" customWidth="1"/>
    <col min="6" max="6" width="20.7265625" style="4" customWidth="1"/>
    <col min="7" max="8" width="10.1796875" style="4" customWidth="1"/>
    <col min="9" max="10" width="5" style="4" customWidth="1"/>
    <col min="11" max="11" width="5.54296875" style="4" customWidth="1"/>
    <col min="12" max="12" width="6" style="4" customWidth="1"/>
    <col min="13" max="13" width="9.7265625" style="4" customWidth="1"/>
    <col min="14" max="14" width="11.26953125" style="4" customWidth="1"/>
    <col min="15" max="15" width="11.81640625" style="4" customWidth="1"/>
    <col min="16" max="16" width="13.26953125" style="4" customWidth="1"/>
    <col min="17" max="18" width="24.81640625" style="4" customWidth="1"/>
    <col min="19" max="16384" width="10.81640625" style="4"/>
  </cols>
  <sheetData>
    <row r="1" spans="1:18" ht="71.25" customHeight="1" x14ac:dyDescent="0.25"/>
    <row r="2" spans="1:18" ht="19.5" customHeight="1" x14ac:dyDescent="0.25">
      <c r="B2" s="277" t="s">
        <v>12</v>
      </c>
      <c r="C2" s="277"/>
      <c r="D2" s="277"/>
      <c r="E2" s="277"/>
      <c r="F2" s="277"/>
      <c r="G2" s="277"/>
      <c r="H2" s="277"/>
      <c r="I2" s="277"/>
      <c r="J2" s="277"/>
      <c r="K2" s="277"/>
      <c r="L2" s="277"/>
      <c r="M2" s="277"/>
      <c r="N2" s="277"/>
      <c r="O2" s="277"/>
      <c r="P2" s="277"/>
      <c r="Q2" s="277"/>
    </row>
    <row r="3" spans="1:18" x14ac:dyDescent="0.25">
      <c r="B3" s="278" t="s">
        <v>21</v>
      </c>
      <c r="C3" s="278"/>
      <c r="D3" s="278"/>
      <c r="E3" s="278"/>
      <c r="F3" s="278"/>
      <c r="G3" s="278"/>
      <c r="H3" s="278"/>
      <c r="I3" s="278"/>
      <c r="J3" s="278"/>
      <c r="K3" s="278"/>
      <c r="L3" s="278"/>
      <c r="M3" s="278"/>
      <c r="N3" s="278"/>
      <c r="O3" s="278"/>
      <c r="P3" s="278"/>
      <c r="Q3" s="278"/>
    </row>
    <row r="4" spans="1:18" ht="15" customHeight="1" thickBot="1" x14ac:dyDescent="0.3">
      <c r="B4" s="277" t="s">
        <v>372</v>
      </c>
      <c r="C4" s="277"/>
      <c r="D4" s="277"/>
      <c r="E4" s="277"/>
      <c r="F4" s="277"/>
      <c r="G4" s="277"/>
      <c r="H4" s="277"/>
      <c r="I4" s="277"/>
      <c r="J4" s="277"/>
      <c r="K4" s="277"/>
      <c r="L4" s="277"/>
      <c r="M4" s="277"/>
      <c r="N4" s="277"/>
      <c r="O4" s="277"/>
      <c r="P4" s="277"/>
      <c r="Q4" s="277"/>
    </row>
    <row r="5" spans="1:18" ht="36.75" customHeight="1" thickBot="1" x14ac:dyDescent="0.3">
      <c r="A5" s="5"/>
      <c r="B5" s="275" t="s">
        <v>7</v>
      </c>
      <c r="C5" s="275" t="s">
        <v>6</v>
      </c>
      <c r="D5" s="275" t="s">
        <v>8</v>
      </c>
      <c r="E5" s="275" t="s">
        <v>0</v>
      </c>
      <c r="F5" s="275" t="s">
        <v>2</v>
      </c>
      <c r="G5" s="275" t="s">
        <v>1</v>
      </c>
      <c r="H5" s="275" t="s">
        <v>22</v>
      </c>
      <c r="I5" s="288" t="s">
        <v>9</v>
      </c>
      <c r="J5" s="289"/>
      <c r="K5" s="289"/>
      <c r="L5" s="289"/>
      <c r="M5" s="275" t="s">
        <v>10</v>
      </c>
      <c r="N5" s="275" t="s">
        <v>11</v>
      </c>
      <c r="O5" s="275" t="s">
        <v>5</v>
      </c>
      <c r="P5" s="275" t="s">
        <v>4</v>
      </c>
      <c r="Q5" s="275" t="s">
        <v>3</v>
      </c>
      <c r="R5" s="275" t="s">
        <v>81</v>
      </c>
    </row>
    <row r="6" spans="1:18" ht="20.25" customHeight="1" thickBot="1" x14ac:dyDescent="0.3">
      <c r="A6" s="5"/>
      <c r="B6" s="276"/>
      <c r="C6" s="276"/>
      <c r="D6" s="276"/>
      <c r="E6" s="276"/>
      <c r="F6" s="276"/>
      <c r="G6" s="276"/>
      <c r="H6" s="276"/>
      <c r="I6" s="6" t="s">
        <v>222</v>
      </c>
      <c r="J6" s="6" t="s">
        <v>223</v>
      </c>
      <c r="K6" s="6" t="s">
        <v>224</v>
      </c>
      <c r="L6" s="6" t="s">
        <v>83</v>
      </c>
      <c r="M6" s="276"/>
      <c r="N6" s="276"/>
      <c r="O6" s="276"/>
      <c r="P6" s="276"/>
      <c r="Q6" s="276"/>
      <c r="R6" s="276"/>
    </row>
    <row r="7" spans="1:18" ht="46.5" customHeight="1" x14ac:dyDescent="0.25">
      <c r="B7" s="290" t="s">
        <v>23</v>
      </c>
      <c r="C7" s="293" t="s">
        <v>24</v>
      </c>
      <c r="D7" s="7" t="s">
        <v>25</v>
      </c>
      <c r="E7" s="7" t="s">
        <v>26</v>
      </c>
      <c r="F7" s="7" t="s">
        <v>27</v>
      </c>
      <c r="G7" s="7">
        <v>12</v>
      </c>
      <c r="H7" s="8">
        <v>1</v>
      </c>
      <c r="I7" s="241">
        <v>0.25</v>
      </c>
      <c r="J7" s="8"/>
      <c r="K7" s="8"/>
      <c r="L7" s="8"/>
      <c r="M7" s="33"/>
      <c r="N7" s="294">
        <v>0.25</v>
      </c>
      <c r="O7" s="8" t="s">
        <v>29</v>
      </c>
      <c r="P7" s="8" t="s">
        <v>20</v>
      </c>
      <c r="Q7" s="9" t="s">
        <v>208</v>
      </c>
      <c r="R7" s="30"/>
    </row>
    <row r="8" spans="1:18" ht="48.75" customHeight="1" x14ac:dyDescent="0.25">
      <c r="B8" s="291"/>
      <c r="C8" s="283"/>
      <c r="D8" s="10" t="s">
        <v>30</v>
      </c>
      <c r="E8" s="10" t="s">
        <v>31</v>
      </c>
      <c r="F8" s="10" t="s">
        <v>32</v>
      </c>
      <c r="G8" s="10">
        <v>12</v>
      </c>
      <c r="H8" s="11">
        <v>1</v>
      </c>
      <c r="I8" s="241">
        <v>0.25</v>
      </c>
      <c r="J8" s="8"/>
      <c r="K8" s="8"/>
      <c r="L8" s="8"/>
      <c r="M8" s="33"/>
      <c r="N8" s="295"/>
      <c r="O8" s="11" t="s">
        <v>33</v>
      </c>
      <c r="P8" s="11" t="s">
        <v>20</v>
      </c>
      <c r="Q8" s="9" t="s">
        <v>208</v>
      </c>
      <c r="R8" s="30"/>
    </row>
    <row r="9" spans="1:18" ht="54.75" customHeight="1" x14ac:dyDescent="0.25">
      <c r="B9" s="291"/>
      <c r="C9" s="283" t="s">
        <v>24</v>
      </c>
      <c r="D9" s="13" t="s">
        <v>34</v>
      </c>
      <c r="E9" s="10" t="s">
        <v>26</v>
      </c>
      <c r="F9" s="10" t="s">
        <v>35</v>
      </c>
      <c r="G9" s="10" t="s">
        <v>85</v>
      </c>
      <c r="H9" s="11">
        <v>1</v>
      </c>
      <c r="I9" s="11"/>
      <c r="J9" s="11"/>
      <c r="K9" s="11"/>
      <c r="L9" s="11"/>
      <c r="M9" s="11"/>
      <c r="N9" s="296">
        <v>0.04</v>
      </c>
      <c r="O9" s="11" t="s">
        <v>36</v>
      </c>
      <c r="P9" s="11" t="s">
        <v>20</v>
      </c>
      <c r="Q9" s="12"/>
      <c r="R9" s="30"/>
    </row>
    <row r="10" spans="1:18" ht="56.25" customHeight="1" x14ac:dyDescent="0.25">
      <c r="B10" s="291"/>
      <c r="C10" s="283"/>
      <c r="D10" s="13" t="s">
        <v>37</v>
      </c>
      <c r="E10" s="10" t="s">
        <v>26</v>
      </c>
      <c r="F10" s="10" t="s">
        <v>35</v>
      </c>
      <c r="G10" s="10" t="s">
        <v>85</v>
      </c>
      <c r="H10" s="11">
        <v>1</v>
      </c>
      <c r="I10" s="11"/>
      <c r="J10" s="11"/>
      <c r="K10" s="11"/>
      <c r="L10" s="11"/>
      <c r="M10" s="11"/>
      <c r="N10" s="286"/>
      <c r="O10" s="11" t="s">
        <v>36</v>
      </c>
      <c r="P10" s="11" t="s">
        <v>20</v>
      </c>
      <c r="Q10" s="12"/>
      <c r="R10" s="29"/>
    </row>
    <row r="11" spans="1:18" ht="55.5" customHeight="1" x14ac:dyDescent="0.25">
      <c r="B11" s="291"/>
      <c r="C11" s="283"/>
      <c r="D11" s="13" t="s">
        <v>38</v>
      </c>
      <c r="E11" s="10" t="s">
        <v>26</v>
      </c>
      <c r="F11" s="10" t="s">
        <v>35</v>
      </c>
      <c r="G11" s="10" t="s">
        <v>85</v>
      </c>
      <c r="H11" s="11">
        <v>1</v>
      </c>
      <c r="I11" s="11"/>
      <c r="J11" s="11"/>
      <c r="K11" s="11"/>
      <c r="L11" s="11"/>
      <c r="M11" s="11"/>
      <c r="N11" s="286"/>
      <c r="O11" s="11" t="s">
        <v>36</v>
      </c>
      <c r="P11" s="11" t="s">
        <v>20</v>
      </c>
      <c r="Q11" s="12"/>
      <c r="R11" s="29"/>
    </row>
    <row r="12" spans="1:18" ht="51.75" customHeight="1" x14ac:dyDescent="0.25">
      <c r="B12" s="291"/>
      <c r="C12" s="283"/>
      <c r="D12" s="13" t="s">
        <v>39</v>
      </c>
      <c r="E12" s="10" t="s">
        <v>26</v>
      </c>
      <c r="F12" s="10" t="s">
        <v>35</v>
      </c>
      <c r="G12" s="10" t="s">
        <v>85</v>
      </c>
      <c r="H12" s="11">
        <v>1</v>
      </c>
      <c r="I12" s="11"/>
      <c r="J12" s="11"/>
      <c r="K12" s="11"/>
      <c r="L12" s="11"/>
      <c r="M12" s="11"/>
      <c r="N12" s="286"/>
      <c r="O12" s="11" t="s">
        <v>36</v>
      </c>
      <c r="P12" s="11" t="s">
        <v>20</v>
      </c>
      <c r="Q12" s="12"/>
      <c r="R12" s="29"/>
    </row>
    <row r="13" spans="1:18" ht="51.75" customHeight="1" x14ac:dyDescent="0.25">
      <c r="B13" s="291"/>
      <c r="C13" s="283"/>
      <c r="D13" s="13" t="s">
        <v>40</v>
      </c>
      <c r="E13" s="10" t="s">
        <v>26</v>
      </c>
      <c r="F13" s="10" t="s">
        <v>35</v>
      </c>
      <c r="G13" s="10">
        <v>12</v>
      </c>
      <c r="H13" s="11">
        <v>1</v>
      </c>
      <c r="I13" s="241">
        <v>0.25</v>
      </c>
      <c r="J13" s="11"/>
      <c r="K13" s="11"/>
      <c r="L13" s="8"/>
      <c r="M13" s="33"/>
      <c r="N13" s="286"/>
      <c r="O13" s="11" t="s">
        <v>36</v>
      </c>
      <c r="P13" s="11" t="s">
        <v>20</v>
      </c>
      <c r="Q13" s="9" t="s">
        <v>208</v>
      </c>
      <c r="R13" s="29"/>
    </row>
    <row r="14" spans="1:18" ht="55.5" customHeight="1" x14ac:dyDescent="0.25">
      <c r="B14" s="291"/>
      <c r="C14" s="283"/>
      <c r="D14" s="13" t="s">
        <v>41</v>
      </c>
      <c r="E14" s="10" t="s">
        <v>26</v>
      </c>
      <c r="F14" s="10" t="s">
        <v>42</v>
      </c>
      <c r="G14" s="10" t="s">
        <v>85</v>
      </c>
      <c r="H14" s="11">
        <v>1</v>
      </c>
      <c r="I14" s="11"/>
      <c r="J14" s="11"/>
      <c r="K14" s="11"/>
      <c r="L14" s="11"/>
      <c r="M14" s="11"/>
      <c r="N14" s="286"/>
      <c r="O14" s="11" t="s">
        <v>36</v>
      </c>
      <c r="P14" s="11" t="s">
        <v>20</v>
      </c>
      <c r="Q14" s="12"/>
      <c r="R14" s="29"/>
    </row>
    <row r="15" spans="1:18" ht="50.25" customHeight="1" thickBot="1" x14ac:dyDescent="0.3">
      <c r="B15" s="292"/>
      <c r="C15" s="284"/>
      <c r="D15" s="14" t="s">
        <v>43</v>
      </c>
      <c r="E15" s="15" t="s">
        <v>26</v>
      </c>
      <c r="F15" s="15" t="s">
        <v>35</v>
      </c>
      <c r="G15" s="15" t="s">
        <v>85</v>
      </c>
      <c r="H15" s="16">
        <v>1</v>
      </c>
      <c r="I15" s="16"/>
      <c r="J15" s="16"/>
      <c r="K15" s="16"/>
      <c r="L15" s="16"/>
      <c r="M15" s="16"/>
      <c r="N15" s="287"/>
      <c r="O15" s="16" t="s">
        <v>36</v>
      </c>
      <c r="P15" s="16" t="s">
        <v>20</v>
      </c>
      <c r="Q15" s="17"/>
      <c r="R15" s="31"/>
    </row>
    <row r="16" spans="1:18" ht="51.75" customHeight="1" thickBot="1" x14ac:dyDescent="0.3">
      <c r="B16" s="279" t="s">
        <v>44</v>
      </c>
      <c r="C16" s="282"/>
      <c r="D16" s="18" t="s">
        <v>45</v>
      </c>
      <c r="E16" s="18" t="s">
        <v>26</v>
      </c>
      <c r="F16" s="18" t="s">
        <v>46</v>
      </c>
      <c r="G16" s="18" t="s">
        <v>85</v>
      </c>
      <c r="H16" s="19">
        <v>1</v>
      </c>
      <c r="I16" s="8"/>
      <c r="J16" s="8"/>
      <c r="K16" s="8"/>
      <c r="L16" s="8"/>
      <c r="M16" s="8"/>
      <c r="N16" s="285">
        <v>0.05</v>
      </c>
      <c r="O16" s="19" t="s">
        <v>47</v>
      </c>
      <c r="P16" s="19" t="s">
        <v>20</v>
      </c>
      <c r="Q16" s="20"/>
      <c r="R16" s="31"/>
    </row>
    <row r="17" spans="2:18" ht="67.5" customHeight="1" thickBot="1" x14ac:dyDescent="0.3">
      <c r="B17" s="280"/>
      <c r="C17" s="283"/>
      <c r="D17" s="10" t="s">
        <v>48</v>
      </c>
      <c r="E17" s="10" t="s">
        <v>26</v>
      </c>
      <c r="F17" s="10" t="s">
        <v>49</v>
      </c>
      <c r="G17" s="10">
        <v>12</v>
      </c>
      <c r="H17" s="11">
        <v>1</v>
      </c>
      <c r="I17" s="241">
        <v>0.25</v>
      </c>
      <c r="J17" s="11"/>
      <c r="K17" s="11"/>
      <c r="L17" s="11"/>
      <c r="M17" s="34"/>
      <c r="N17" s="286"/>
      <c r="O17" s="11" t="s">
        <v>50</v>
      </c>
      <c r="P17" s="11" t="s">
        <v>20</v>
      </c>
      <c r="Q17" s="12" t="s">
        <v>371</v>
      </c>
      <c r="R17" s="31"/>
    </row>
    <row r="18" spans="2:18" ht="55.5" customHeight="1" thickBot="1" x14ac:dyDescent="0.3">
      <c r="B18" s="280"/>
      <c r="C18" s="283"/>
      <c r="D18" s="10" t="s">
        <v>51</v>
      </c>
      <c r="E18" s="10" t="s">
        <v>26</v>
      </c>
      <c r="F18" s="10" t="s">
        <v>52</v>
      </c>
      <c r="G18" s="10" t="s">
        <v>28</v>
      </c>
      <c r="H18" s="11">
        <v>1</v>
      </c>
      <c r="I18" s="11"/>
      <c r="J18" s="11"/>
      <c r="K18" s="11"/>
      <c r="L18" s="11"/>
      <c r="M18" s="11"/>
      <c r="N18" s="286"/>
      <c r="O18" s="11" t="s">
        <v>53</v>
      </c>
      <c r="P18" s="11" t="s">
        <v>20</v>
      </c>
      <c r="Q18" s="12"/>
      <c r="R18" s="31"/>
    </row>
    <row r="19" spans="2:18" ht="70.5" customHeight="1" thickBot="1" x14ac:dyDescent="0.3">
      <c r="B19" s="280"/>
      <c r="C19" s="283"/>
      <c r="D19" s="10" t="s">
        <v>54</v>
      </c>
      <c r="E19" s="10" t="s">
        <v>26</v>
      </c>
      <c r="F19" s="10" t="s">
        <v>55</v>
      </c>
      <c r="G19" s="10" t="s">
        <v>56</v>
      </c>
      <c r="H19" s="11">
        <v>1</v>
      </c>
      <c r="I19" s="11"/>
      <c r="J19" s="11"/>
      <c r="K19" s="11"/>
      <c r="L19" s="11"/>
      <c r="M19" s="11"/>
      <c r="N19" s="286"/>
      <c r="O19" s="11" t="s">
        <v>57</v>
      </c>
      <c r="P19" s="11" t="s">
        <v>20</v>
      </c>
      <c r="Q19" s="21"/>
      <c r="R19" s="31"/>
    </row>
    <row r="20" spans="2:18" ht="66" customHeight="1" thickBot="1" x14ac:dyDescent="0.3">
      <c r="B20" s="281"/>
      <c r="C20" s="284"/>
      <c r="D20" s="15" t="s">
        <v>58</v>
      </c>
      <c r="E20" s="15" t="s">
        <v>26</v>
      </c>
      <c r="F20" s="15" t="s">
        <v>59</v>
      </c>
      <c r="G20" s="15" t="s">
        <v>56</v>
      </c>
      <c r="H20" s="16">
        <v>1</v>
      </c>
      <c r="I20" s="16"/>
      <c r="J20" s="16"/>
      <c r="K20" s="16"/>
      <c r="L20" s="16"/>
      <c r="M20" s="16"/>
      <c r="N20" s="287"/>
      <c r="O20" s="16" t="s">
        <v>60</v>
      </c>
      <c r="P20" s="16" t="s">
        <v>20</v>
      </c>
      <c r="Q20" s="22"/>
      <c r="R20" s="31"/>
    </row>
    <row r="21" spans="2:18" ht="101.25" customHeight="1" thickBot="1" x14ac:dyDescent="0.3">
      <c r="B21" s="279" t="s">
        <v>61</v>
      </c>
      <c r="C21" s="293" t="s">
        <v>62</v>
      </c>
      <c r="D21" s="7" t="s">
        <v>63</v>
      </c>
      <c r="E21" s="7" t="s">
        <v>26</v>
      </c>
      <c r="F21" s="7" t="s">
        <v>64</v>
      </c>
      <c r="G21" s="7" t="s">
        <v>82</v>
      </c>
      <c r="H21" s="8">
        <v>1</v>
      </c>
      <c r="I21" s="241">
        <v>0.25</v>
      </c>
      <c r="J21" s="8"/>
      <c r="K21" s="8"/>
      <c r="L21" s="8"/>
      <c r="M21" s="33"/>
      <c r="N21" s="285">
        <v>0.25</v>
      </c>
      <c r="O21" s="8" t="s">
        <v>65</v>
      </c>
      <c r="P21" s="8" t="s">
        <v>20</v>
      </c>
      <c r="Q21" s="9" t="s">
        <v>208</v>
      </c>
      <c r="R21" s="31"/>
    </row>
    <row r="22" spans="2:18" ht="62.25" customHeight="1" thickBot="1" x14ac:dyDescent="0.3">
      <c r="B22" s="280"/>
      <c r="C22" s="284"/>
      <c r="D22" s="15" t="s">
        <v>66</v>
      </c>
      <c r="E22" s="15" t="s">
        <v>67</v>
      </c>
      <c r="F22" s="15" t="s">
        <v>68</v>
      </c>
      <c r="G22" s="15" t="s">
        <v>69</v>
      </c>
      <c r="H22" s="16">
        <v>1</v>
      </c>
      <c r="I22" s="16"/>
      <c r="J22" s="16"/>
      <c r="K22" s="16"/>
      <c r="L22" s="16"/>
      <c r="M22" s="16"/>
      <c r="N22" s="287"/>
      <c r="O22" s="16" t="s">
        <v>29</v>
      </c>
      <c r="P22" s="16" t="s">
        <v>20</v>
      </c>
      <c r="Q22" s="22"/>
      <c r="R22" s="31"/>
    </row>
    <row r="23" spans="2:18" ht="93.75" customHeight="1" thickBot="1" x14ac:dyDescent="0.3">
      <c r="B23" s="280"/>
      <c r="C23" s="297" t="s">
        <v>62</v>
      </c>
      <c r="D23" s="18" t="s">
        <v>70</v>
      </c>
      <c r="E23" s="18" t="s">
        <v>26</v>
      </c>
      <c r="F23" s="18" t="s">
        <v>71</v>
      </c>
      <c r="G23" s="18" t="s">
        <v>72</v>
      </c>
      <c r="H23" s="19">
        <v>1</v>
      </c>
      <c r="I23" s="241">
        <v>0.25</v>
      </c>
      <c r="J23" s="8"/>
      <c r="K23" s="8"/>
      <c r="L23" s="8"/>
      <c r="M23" s="33"/>
      <c r="N23" s="285" t="s">
        <v>284</v>
      </c>
      <c r="O23" s="19" t="s">
        <v>73</v>
      </c>
      <c r="P23" s="19" t="s">
        <v>20</v>
      </c>
      <c r="Q23" s="9" t="s">
        <v>208</v>
      </c>
      <c r="R23" s="31"/>
    </row>
    <row r="24" spans="2:18" ht="73.5" customHeight="1" thickBot="1" x14ac:dyDescent="0.3">
      <c r="B24" s="280"/>
      <c r="C24" s="298"/>
      <c r="D24" s="10" t="s">
        <v>74</v>
      </c>
      <c r="E24" s="10" t="s">
        <v>26</v>
      </c>
      <c r="F24" s="10" t="s">
        <v>75</v>
      </c>
      <c r="G24" s="23">
        <v>44772</v>
      </c>
      <c r="H24" s="11">
        <v>1</v>
      </c>
      <c r="I24" s="11"/>
      <c r="J24" s="11"/>
      <c r="K24" s="11"/>
      <c r="L24" s="11"/>
      <c r="M24" s="11"/>
      <c r="N24" s="286"/>
      <c r="O24" s="11" t="s">
        <v>76</v>
      </c>
      <c r="P24" s="11" t="s">
        <v>20</v>
      </c>
      <c r="Q24" s="12"/>
      <c r="R24" s="31"/>
    </row>
    <row r="25" spans="2:18" ht="73.5" customHeight="1" thickBot="1" x14ac:dyDescent="0.3">
      <c r="B25" s="281"/>
      <c r="C25" s="299"/>
      <c r="D25" s="15" t="s">
        <v>77</v>
      </c>
      <c r="E25" s="15" t="s">
        <v>26</v>
      </c>
      <c r="F25" s="15" t="s">
        <v>78</v>
      </c>
      <c r="G25" s="15" t="s">
        <v>84</v>
      </c>
      <c r="H25" s="16">
        <v>1</v>
      </c>
      <c r="I25" s="241">
        <v>0.25</v>
      </c>
      <c r="J25" s="16"/>
      <c r="K25" s="16"/>
      <c r="L25" s="16"/>
      <c r="M25" s="33"/>
      <c r="N25" s="287"/>
      <c r="O25" s="16" t="s">
        <v>79</v>
      </c>
      <c r="P25" s="16" t="s">
        <v>20</v>
      </c>
      <c r="Q25" s="9" t="s">
        <v>208</v>
      </c>
      <c r="R25" s="31"/>
    </row>
    <row r="26" spans="2:18" x14ac:dyDescent="0.25">
      <c r="B26" s="24"/>
      <c r="D26" s="24"/>
      <c r="E26" s="24"/>
      <c r="F26" s="24"/>
      <c r="G26" s="24"/>
      <c r="H26" s="24"/>
      <c r="I26" s="25"/>
      <c r="J26" s="25"/>
      <c r="K26" s="25"/>
      <c r="L26" s="25"/>
      <c r="M26" s="25"/>
      <c r="N26" s="35"/>
      <c r="O26" s="26"/>
      <c r="P26" s="26"/>
      <c r="Q26" s="24"/>
      <c r="R26" s="24"/>
    </row>
    <row r="27" spans="2:18" ht="13.5" thickBot="1" x14ac:dyDescent="0.3">
      <c r="N27" s="32">
        <v>0.15129999999999999</v>
      </c>
    </row>
    <row r="28" spans="2:18" x14ac:dyDescent="0.25">
      <c r="C28" s="4" t="s">
        <v>393</v>
      </c>
    </row>
    <row r="30" spans="2:18" x14ac:dyDescent="0.25">
      <c r="B30" s="27"/>
    </row>
    <row r="31" spans="2:18" x14ac:dyDescent="0.25">
      <c r="B31" s="28" t="s">
        <v>80</v>
      </c>
      <c r="D31" s="27"/>
    </row>
    <row r="32" spans="2:18" x14ac:dyDescent="0.25">
      <c r="B32" s="27" t="s">
        <v>26</v>
      </c>
      <c r="D32" s="27"/>
    </row>
  </sheetData>
  <mergeCells count="30">
    <mergeCell ref="B21:B25"/>
    <mergeCell ref="C21:C22"/>
    <mergeCell ref="N21:N22"/>
    <mergeCell ref="C23:C25"/>
    <mergeCell ref="N23:N25"/>
    <mergeCell ref="B16:B20"/>
    <mergeCell ref="C16:C20"/>
    <mergeCell ref="N16:N20"/>
    <mergeCell ref="I5:L5"/>
    <mergeCell ref="M5:M6"/>
    <mergeCell ref="N5:N6"/>
    <mergeCell ref="F5:F6"/>
    <mergeCell ref="G5:G6"/>
    <mergeCell ref="H5:H6"/>
    <mergeCell ref="B7:B15"/>
    <mergeCell ref="C7:C8"/>
    <mergeCell ref="N7:N8"/>
    <mergeCell ref="C9:C15"/>
    <mergeCell ref="N9:N15"/>
    <mergeCell ref="R5:R6"/>
    <mergeCell ref="O5:O6"/>
    <mergeCell ref="P5:P6"/>
    <mergeCell ref="Q5:Q6"/>
    <mergeCell ref="B2:Q2"/>
    <mergeCell ref="B3:Q3"/>
    <mergeCell ref="B4:Q4"/>
    <mergeCell ref="B5:B6"/>
    <mergeCell ref="C5:C6"/>
    <mergeCell ref="D5:D6"/>
    <mergeCell ref="E5:E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B7713-32CA-4E9A-AA74-2B85585870A7}">
  <dimension ref="A1:Q35"/>
  <sheetViews>
    <sheetView topLeftCell="A16" workbookViewId="0">
      <selection activeCell="Q7" sqref="Q7"/>
    </sheetView>
  </sheetViews>
  <sheetFormatPr baseColWidth="10" defaultColWidth="11.453125" defaultRowHeight="13" x14ac:dyDescent="0.3"/>
  <cols>
    <col min="1" max="1" width="20.453125" style="130" customWidth="1"/>
    <col min="2" max="2" width="23.453125" style="243" customWidth="1"/>
    <col min="3" max="3" width="36.453125" style="130" customWidth="1"/>
    <col min="4" max="4" width="19.26953125" style="69" customWidth="1"/>
    <col min="5" max="5" width="26.81640625" style="69" customWidth="1"/>
    <col min="6" max="6" width="27.7265625" style="130" customWidth="1"/>
    <col min="7" max="7" width="23.453125" style="130" bestFit="1" customWidth="1"/>
    <col min="8" max="9" width="7.26953125" style="130" customWidth="1"/>
    <col min="10" max="10" width="6.7265625" style="130" customWidth="1"/>
    <col min="11" max="11" width="5.453125" style="130" customWidth="1"/>
    <col min="12" max="12" width="15" style="69" customWidth="1"/>
    <col min="13" max="13" width="15.26953125" style="69" customWidth="1"/>
    <col min="14" max="14" width="20" style="69" customWidth="1"/>
    <col min="15" max="15" width="19.7265625" style="69" customWidth="1"/>
    <col min="16" max="17" width="63.7265625" style="69" customWidth="1"/>
    <col min="18" max="16384" width="11.453125" style="130"/>
  </cols>
  <sheetData>
    <row r="1" spans="1:17" ht="14" x14ac:dyDescent="0.3">
      <c r="A1" s="311" t="s">
        <v>12</v>
      </c>
      <c r="B1" s="311"/>
      <c r="C1" s="311"/>
      <c r="D1" s="311"/>
      <c r="E1" s="311"/>
      <c r="F1" s="311"/>
      <c r="G1" s="311"/>
      <c r="H1" s="311"/>
      <c r="I1" s="311"/>
      <c r="J1" s="311"/>
      <c r="K1" s="311"/>
      <c r="L1" s="311"/>
      <c r="M1" s="311"/>
      <c r="N1" s="311"/>
      <c r="O1" s="311"/>
      <c r="P1" s="311"/>
      <c r="Q1" s="47"/>
    </row>
    <row r="2" spans="1:17" ht="14" x14ac:dyDescent="0.3">
      <c r="A2" s="312" t="s">
        <v>182</v>
      </c>
      <c r="B2" s="312"/>
      <c r="C2" s="312"/>
      <c r="D2" s="312"/>
      <c r="E2" s="312"/>
      <c r="F2" s="312"/>
      <c r="G2" s="312"/>
      <c r="H2" s="312"/>
      <c r="I2" s="312"/>
      <c r="J2" s="312"/>
      <c r="K2" s="312"/>
      <c r="L2" s="312"/>
      <c r="M2" s="312"/>
      <c r="N2" s="312"/>
      <c r="O2" s="312"/>
      <c r="P2" s="312"/>
      <c r="Q2" s="48"/>
    </row>
    <row r="3" spans="1:17" ht="14" x14ac:dyDescent="0.3">
      <c r="A3" s="48"/>
      <c r="B3" s="48"/>
      <c r="C3" s="48"/>
      <c r="D3" s="48"/>
      <c r="E3" s="48"/>
      <c r="F3" s="48"/>
      <c r="G3" s="48"/>
      <c r="H3" s="48"/>
      <c r="I3" s="48"/>
      <c r="J3" s="48"/>
      <c r="K3" s="48"/>
      <c r="L3" s="48"/>
      <c r="M3" s="48"/>
      <c r="N3" s="48"/>
      <c r="O3" s="48"/>
      <c r="P3" s="48"/>
      <c r="Q3" s="48"/>
    </row>
    <row r="4" spans="1:17" ht="14.5" thickBot="1" x14ac:dyDescent="0.35">
      <c r="A4" s="313" t="s">
        <v>373</v>
      </c>
      <c r="B4" s="313"/>
      <c r="C4" s="313"/>
      <c r="D4" s="313"/>
      <c r="E4" s="313"/>
      <c r="F4" s="313"/>
      <c r="G4" s="313"/>
      <c r="H4" s="313"/>
      <c r="I4" s="313"/>
      <c r="J4" s="313"/>
      <c r="K4" s="313"/>
      <c r="L4" s="313"/>
      <c r="M4" s="313"/>
      <c r="N4" s="313"/>
      <c r="O4" s="313"/>
      <c r="P4" s="313"/>
      <c r="Q4" s="49"/>
    </row>
    <row r="5" spans="1:17" ht="24" customHeight="1" thickBot="1" x14ac:dyDescent="0.35">
      <c r="A5" s="309" t="s">
        <v>7</v>
      </c>
      <c r="B5" s="309" t="s">
        <v>6</v>
      </c>
      <c r="C5" s="309" t="s">
        <v>8</v>
      </c>
      <c r="D5" s="309" t="s">
        <v>0</v>
      </c>
      <c r="E5" s="309" t="s">
        <v>2</v>
      </c>
      <c r="F5" s="309" t="s">
        <v>1</v>
      </c>
      <c r="G5" s="309" t="s">
        <v>165</v>
      </c>
      <c r="H5" s="316" t="s">
        <v>9</v>
      </c>
      <c r="I5" s="317"/>
      <c r="J5" s="317"/>
      <c r="K5" s="317"/>
      <c r="L5" s="314" t="s">
        <v>10</v>
      </c>
      <c r="M5" s="314" t="s">
        <v>11</v>
      </c>
      <c r="N5" s="309" t="s">
        <v>5</v>
      </c>
      <c r="O5" s="309" t="s">
        <v>4</v>
      </c>
      <c r="P5" s="309" t="s">
        <v>3</v>
      </c>
      <c r="Q5" s="258" t="s">
        <v>437</v>
      </c>
    </row>
    <row r="6" spans="1:17" ht="56" thickBot="1" x14ac:dyDescent="0.35">
      <c r="A6" s="310"/>
      <c r="B6" s="310"/>
      <c r="C6" s="310"/>
      <c r="D6" s="310"/>
      <c r="E6" s="310"/>
      <c r="F6" s="310"/>
      <c r="G6" s="310"/>
      <c r="H6" s="96" t="s">
        <v>225</v>
      </c>
      <c r="I6" s="96" t="s">
        <v>226</v>
      </c>
      <c r="J6" s="96" t="s">
        <v>227</v>
      </c>
      <c r="K6" s="96" t="s">
        <v>228</v>
      </c>
      <c r="L6" s="315"/>
      <c r="M6" s="315"/>
      <c r="N6" s="310"/>
      <c r="O6" s="310"/>
      <c r="P6" s="310"/>
      <c r="Q6" s="258" t="s">
        <v>438</v>
      </c>
    </row>
    <row r="7" spans="1:17" ht="134.15" customHeight="1" x14ac:dyDescent="0.3">
      <c r="A7" s="300" t="s">
        <v>183</v>
      </c>
      <c r="B7" s="305" t="s">
        <v>243</v>
      </c>
      <c r="C7" s="80" t="s">
        <v>244</v>
      </c>
      <c r="D7" s="81" t="s">
        <v>169</v>
      </c>
      <c r="E7" s="82" t="s">
        <v>245</v>
      </c>
      <c r="F7" s="81" t="s">
        <v>246</v>
      </c>
      <c r="G7" s="81">
        <f t="shared" ref="G7:G16" si="0">SUM(H7:K7)</f>
        <v>2</v>
      </c>
      <c r="H7" s="83">
        <v>1</v>
      </c>
      <c r="I7" s="83"/>
      <c r="J7" s="83">
        <v>1</v>
      </c>
      <c r="K7" s="83"/>
      <c r="L7" s="84">
        <v>0.25</v>
      </c>
      <c r="M7" s="84">
        <v>0.25</v>
      </c>
      <c r="N7" s="81" t="s">
        <v>374</v>
      </c>
      <c r="O7" s="97" t="s">
        <v>20</v>
      </c>
      <c r="P7" s="85" t="s">
        <v>375</v>
      </c>
      <c r="Q7" s="145" t="s">
        <v>439</v>
      </c>
    </row>
    <row r="8" spans="1:17" ht="42" x14ac:dyDescent="0.3">
      <c r="A8" s="301"/>
      <c r="B8" s="306"/>
      <c r="C8" s="72" t="s">
        <v>247</v>
      </c>
      <c r="D8" s="46" t="s">
        <v>169</v>
      </c>
      <c r="E8" s="56" t="s">
        <v>248</v>
      </c>
      <c r="F8" s="46" t="s">
        <v>249</v>
      </c>
      <c r="G8" s="46">
        <f t="shared" si="0"/>
        <v>1</v>
      </c>
      <c r="H8" s="77"/>
      <c r="I8" s="77"/>
      <c r="J8" s="77"/>
      <c r="K8" s="77">
        <v>1</v>
      </c>
      <c r="L8" s="73">
        <v>0</v>
      </c>
      <c r="M8" s="73">
        <v>0</v>
      </c>
      <c r="N8" s="46" t="s">
        <v>376</v>
      </c>
      <c r="O8" s="95" t="s">
        <v>20</v>
      </c>
      <c r="P8" s="74" t="s">
        <v>377</v>
      </c>
      <c r="Q8" s="145"/>
    </row>
    <row r="9" spans="1:17" ht="42" x14ac:dyDescent="0.3">
      <c r="A9" s="301"/>
      <c r="B9" s="307" t="s">
        <v>186</v>
      </c>
      <c r="C9" s="72" t="s">
        <v>184</v>
      </c>
      <c r="D9" s="46" t="s">
        <v>169</v>
      </c>
      <c r="E9" s="56" t="s">
        <v>185</v>
      </c>
      <c r="F9" s="56" t="s">
        <v>250</v>
      </c>
      <c r="G9" s="46">
        <f t="shared" si="0"/>
        <v>1</v>
      </c>
      <c r="H9" s="77">
        <v>1</v>
      </c>
      <c r="I9" s="77"/>
      <c r="J9" s="77"/>
      <c r="K9" s="77"/>
      <c r="L9" s="73">
        <v>0.25</v>
      </c>
      <c r="M9" s="73">
        <v>0.25</v>
      </c>
      <c r="N9" s="46" t="s">
        <v>378</v>
      </c>
      <c r="O9" s="78">
        <v>38921000</v>
      </c>
      <c r="P9" s="74" t="s">
        <v>379</v>
      </c>
      <c r="Q9" s="145" t="s">
        <v>440</v>
      </c>
    </row>
    <row r="10" spans="1:17" ht="70" x14ac:dyDescent="0.3">
      <c r="A10" s="301"/>
      <c r="B10" s="306"/>
      <c r="C10" s="76" t="s">
        <v>187</v>
      </c>
      <c r="D10" s="46" t="s">
        <v>169</v>
      </c>
      <c r="E10" s="70" t="s">
        <v>188</v>
      </c>
      <c r="F10" s="71" t="s">
        <v>189</v>
      </c>
      <c r="G10" s="46">
        <f t="shared" si="0"/>
        <v>12</v>
      </c>
      <c r="H10" s="77">
        <v>3</v>
      </c>
      <c r="I10" s="77">
        <v>3</v>
      </c>
      <c r="J10" s="77">
        <v>3</v>
      </c>
      <c r="K10" s="77">
        <v>3</v>
      </c>
      <c r="L10" s="73">
        <v>0.25</v>
      </c>
      <c r="M10" s="73">
        <v>0.25</v>
      </c>
      <c r="N10" s="46" t="s">
        <v>380</v>
      </c>
      <c r="O10" s="78" t="s">
        <v>20</v>
      </c>
      <c r="P10" s="74" t="s">
        <v>381</v>
      </c>
      <c r="Q10" s="145" t="s">
        <v>439</v>
      </c>
    </row>
    <row r="11" spans="1:17" ht="98" x14ac:dyDescent="0.3">
      <c r="A11" s="301"/>
      <c r="B11" s="306"/>
      <c r="C11" s="56" t="s">
        <v>190</v>
      </c>
      <c r="D11" s="46" t="s">
        <v>169</v>
      </c>
      <c r="E11" s="56" t="s">
        <v>191</v>
      </c>
      <c r="F11" s="46" t="s">
        <v>192</v>
      </c>
      <c r="G11" s="46">
        <f t="shared" si="0"/>
        <v>1</v>
      </c>
      <c r="H11" s="77"/>
      <c r="I11" s="77"/>
      <c r="J11" s="77">
        <v>1</v>
      </c>
      <c r="K11" s="77"/>
      <c r="L11" s="73">
        <v>0</v>
      </c>
      <c r="M11" s="73">
        <v>0</v>
      </c>
      <c r="N11" s="46" t="s">
        <v>382</v>
      </c>
      <c r="O11" s="78">
        <v>150000000</v>
      </c>
      <c r="P11" s="74" t="s">
        <v>383</v>
      </c>
      <c r="Q11" s="145"/>
    </row>
    <row r="12" spans="1:17" s="242" customFormat="1" ht="70" x14ac:dyDescent="0.3">
      <c r="A12" s="301"/>
      <c r="B12" s="306"/>
      <c r="C12" s="76" t="s">
        <v>193</v>
      </c>
      <c r="D12" s="46" t="s">
        <v>169</v>
      </c>
      <c r="E12" s="70" t="s">
        <v>194</v>
      </c>
      <c r="F12" s="71" t="s">
        <v>195</v>
      </c>
      <c r="G12" s="46">
        <f t="shared" si="0"/>
        <v>2</v>
      </c>
      <c r="H12" s="77">
        <v>1</v>
      </c>
      <c r="I12" s="77"/>
      <c r="J12" s="77">
        <v>1</v>
      </c>
      <c r="K12" s="77"/>
      <c r="L12" s="73">
        <v>0</v>
      </c>
      <c r="M12" s="73">
        <v>0</v>
      </c>
      <c r="N12" s="46" t="s">
        <v>384</v>
      </c>
      <c r="O12" s="78" t="s">
        <v>20</v>
      </c>
      <c r="P12" s="74" t="s">
        <v>385</v>
      </c>
      <c r="Q12" s="145"/>
    </row>
    <row r="13" spans="1:17" s="242" customFormat="1" ht="84" x14ac:dyDescent="0.3">
      <c r="A13" s="301"/>
      <c r="B13" s="306"/>
      <c r="C13" s="76" t="s">
        <v>196</v>
      </c>
      <c r="D13" s="71" t="s">
        <v>169</v>
      </c>
      <c r="E13" s="70" t="s">
        <v>251</v>
      </c>
      <c r="F13" s="71" t="s">
        <v>197</v>
      </c>
      <c r="G13" s="46">
        <f t="shared" si="0"/>
        <v>12</v>
      </c>
      <c r="H13" s="77">
        <v>3</v>
      </c>
      <c r="I13" s="77">
        <v>3</v>
      </c>
      <c r="J13" s="77">
        <v>3</v>
      </c>
      <c r="K13" s="77">
        <v>3</v>
      </c>
      <c r="L13" s="73">
        <v>0.25</v>
      </c>
      <c r="M13" s="73">
        <v>0.25</v>
      </c>
      <c r="N13" s="71" t="s">
        <v>386</v>
      </c>
      <c r="O13" s="78" t="s">
        <v>20</v>
      </c>
      <c r="P13" s="91" t="s">
        <v>387</v>
      </c>
      <c r="Q13" s="259"/>
    </row>
    <row r="14" spans="1:17" ht="112" x14ac:dyDescent="0.3">
      <c r="A14" s="301"/>
      <c r="B14" s="308"/>
      <c r="C14" s="56" t="s">
        <v>198</v>
      </c>
      <c r="D14" s="46" t="s">
        <v>169</v>
      </c>
      <c r="E14" s="56" t="s">
        <v>199</v>
      </c>
      <c r="F14" s="46" t="s">
        <v>200</v>
      </c>
      <c r="G14" s="46">
        <f t="shared" si="0"/>
        <v>12</v>
      </c>
      <c r="H14" s="77">
        <v>3</v>
      </c>
      <c r="I14" s="77">
        <v>3</v>
      </c>
      <c r="J14" s="77">
        <v>3</v>
      </c>
      <c r="K14" s="77">
        <v>3</v>
      </c>
      <c r="L14" s="73">
        <v>0.25</v>
      </c>
      <c r="M14" s="73">
        <v>0.25</v>
      </c>
      <c r="N14" s="71" t="s">
        <v>386</v>
      </c>
      <c r="O14" s="78">
        <v>29561623</v>
      </c>
      <c r="P14" s="74" t="s">
        <v>388</v>
      </c>
      <c r="Q14" s="145"/>
    </row>
    <row r="15" spans="1:17" ht="56" x14ac:dyDescent="0.3">
      <c r="A15" s="301"/>
      <c r="B15" s="303" t="s">
        <v>201</v>
      </c>
      <c r="C15" s="56" t="s">
        <v>202</v>
      </c>
      <c r="D15" s="46" t="s">
        <v>169</v>
      </c>
      <c r="E15" s="56" t="s">
        <v>203</v>
      </c>
      <c r="F15" s="46" t="s">
        <v>204</v>
      </c>
      <c r="G15" s="46">
        <f t="shared" si="0"/>
        <v>2</v>
      </c>
      <c r="H15" s="77">
        <v>1</v>
      </c>
      <c r="I15" s="77"/>
      <c r="J15" s="77">
        <v>1</v>
      </c>
      <c r="K15" s="77"/>
      <c r="L15" s="73">
        <v>0.25</v>
      </c>
      <c r="M15" s="73">
        <v>0.25</v>
      </c>
      <c r="N15" s="46" t="s">
        <v>389</v>
      </c>
      <c r="O15" s="78">
        <f>7527885*12</f>
        <v>90334620</v>
      </c>
      <c r="P15" s="74" t="s">
        <v>390</v>
      </c>
      <c r="Q15" s="145"/>
    </row>
    <row r="16" spans="1:17" ht="112.5" thickBot="1" x14ac:dyDescent="0.35">
      <c r="A16" s="302"/>
      <c r="B16" s="304"/>
      <c r="C16" s="86" t="s">
        <v>205</v>
      </c>
      <c r="D16" s="50" t="s">
        <v>169</v>
      </c>
      <c r="E16" s="86" t="s">
        <v>206</v>
      </c>
      <c r="F16" s="50" t="s">
        <v>207</v>
      </c>
      <c r="G16" s="50">
        <f t="shared" si="0"/>
        <v>12</v>
      </c>
      <c r="H16" s="87">
        <v>3</v>
      </c>
      <c r="I16" s="87">
        <v>3</v>
      </c>
      <c r="J16" s="87">
        <v>3</v>
      </c>
      <c r="K16" s="87">
        <v>3</v>
      </c>
      <c r="L16" s="88">
        <v>0.25</v>
      </c>
      <c r="M16" s="88">
        <v>0.25</v>
      </c>
      <c r="N16" s="50" t="s">
        <v>391</v>
      </c>
      <c r="O16" s="89" t="s">
        <v>20</v>
      </c>
      <c r="P16" s="90" t="s">
        <v>392</v>
      </c>
      <c r="Q16" s="145"/>
    </row>
    <row r="17" spans="1:15" ht="14" x14ac:dyDescent="0.3">
      <c r="A17" s="92"/>
      <c r="B17" s="93"/>
      <c r="C17" s="69"/>
      <c r="L17" s="75">
        <f>+AVERAGE(L7:L16)</f>
        <v>0.17499999999999999</v>
      </c>
      <c r="M17" s="75">
        <f>+AVERAGE(M7:M16)</f>
        <v>0.17499999999999999</v>
      </c>
    </row>
    <row r="18" spans="1:15" x14ac:dyDescent="0.3">
      <c r="C18" s="69"/>
      <c r="M18" s="75"/>
    </row>
    <row r="19" spans="1:15" x14ac:dyDescent="0.3">
      <c r="C19" s="69"/>
      <c r="M19" s="75"/>
      <c r="O19" s="94"/>
    </row>
    <row r="21" spans="1:15" x14ac:dyDescent="0.3">
      <c r="C21" s="69"/>
      <c r="M21" s="75"/>
    </row>
    <row r="22" spans="1:15" x14ac:dyDescent="0.3">
      <c r="C22" s="69"/>
      <c r="M22" s="75"/>
    </row>
    <row r="23" spans="1:15" x14ac:dyDescent="0.3">
      <c r="C23" s="69"/>
      <c r="E23" s="4" t="s">
        <v>393</v>
      </c>
      <c r="M23" s="75"/>
    </row>
    <row r="24" spans="1:15" x14ac:dyDescent="0.3">
      <c r="B24" s="79" t="s">
        <v>180</v>
      </c>
      <c r="C24" s="124"/>
      <c r="D24"/>
      <c r="E24"/>
    </row>
    <row r="25" spans="1:15" x14ac:dyDescent="0.3">
      <c r="B25" s="124" t="s">
        <v>181</v>
      </c>
      <c r="C25"/>
      <c r="D25"/>
      <c r="E25"/>
    </row>
    <row r="26" spans="1:15" x14ac:dyDescent="0.3">
      <c r="C26" s="69"/>
    </row>
    <row r="27" spans="1:15" x14ac:dyDescent="0.3">
      <c r="C27" s="69"/>
    </row>
    <row r="28" spans="1:15" x14ac:dyDescent="0.3">
      <c r="C28" s="69"/>
    </row>
    <row r="29" spans="1:15" x14ac:dyDescent="0.3">
      <c r="C29" s="69"/>
    </row>
    <row r="30" spans="1:15" x14ac:dyDescent="0.3">
      <c r="C30" s="69"/>
    </row>
    <row r="31" spans="1:15" x14ac:dyDescent="0.3">
      <c r="C31" s="69"/>
    </row>
    <row r="32" spans="1:15" x14ac:dyDescent="0.3">
      <c r="C32" s="69"/>
    </row>
    <row r="33" spans="3:3" x14ac:dyDescent="0.3">
      <c r="C33" s="69"/>
    </row>
    <row r="34" spans="3:3" x14ac:dyDescent="0.3">
      <c r="C34" s="69"/>
    </row>
    <row r="35" spans="3:3" x14ac:dyDescent="0.3">
      <c r="C35" s="69"/>
    </row>
  </sheetData>
  <mergeCells count="20">
    <mergeCell ref="O5:O6"/>
    <mergeCell ref="A1:P1"/>
    <mergeCell ref="A2:P2"/>
    <mergeCell ref="A4:P4"/>
    <mergeCell ref="A5:A6"/>
    <mergeCell ref="B5:B6"/>
    <mergeCell ref="P5:P6"/>
    <mergeCell ref="N5:N6"/>
    <mergeCell ref="L5:L6"/>
    <mergeCell ref="M5:M6"/>
    <mergeCell ref="H5:K5"/>
    <mergeCell ref="E5:E6"/>
    <mergeCell ref="F5:F6"/>
    <mergeCell ref="G5:G6"/>
    <mergeCell ref="A7:A16"/>
    <mergeCell ref="B15:B16"/>
    <mergeCell ref="B7:B8"/>
    <mergeCell ref="B9:B14"/>
    <mergeCell ref="D5:D6"/>
    <mergeCell ref="C5: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D5D8-79E9-4097-BD9C-13B8D6621D5E}">
  <dimension ref="A1:B14"/>
  <sheetViews>
    <sheetView workbookViewId="0">
      <selection activeCell="C12" sqref="C12"/>
    </sheetView>
  </sheetViews>
  <sheetFormatPr baseColWidth="10" defaultRowHeight="12.5" x14ac:dyDescent="0.25"/>
  <cols>
    <col min="1" max="1" width="52" customWidth="1"/>
    <col min="2" max="2" width="31" customWidth="1"/>
  </cols>
  <sheetData>
    <row r="1" spans="1:2" ht="14.5" x14ac:dyDescent="0.35">
      <c r="A1" s="36" t="s">
        <v>370</v>
      </c>
    </row>
    <row r="2" spans="1:2" ht="13" thickBot="1" x14ac:dyDescent="0.3"/>
    <row r="3" spans="1:2" ht="16" thickBot="1" x14ac:dyDescent="0.3">
      <c r="A3" s="37" t="s">
        <v>211</v>
      </c>
      <c r="B3" s="38" t="s">
        <v>212</v>
      </c>
    </row>
    <row r="4" spans="1:2" ht="16" thickBot="1" x14ac:dyDescent="0.3">
      <c r="A4" s="39" t="s">
        <v>213</v>
      </c>
      <c r="B4" s="40">
        <v>0.46</v>
      </c>
    </row>
    <row r="5" spans="1:2" ht="16" thickBot="1" x14ac:dyDescent="0.3">
      <c r="A5" s="39" t="s">
        <v>214</v>
      </c>
      <c r="B5" s="40">
        <v>0.18</v>
      </c>
    </row>
    <row r="6" spans="1:2" ht="16" thickBot="1" x14ac:dyDescent="0.3">
      <c r="A6" s="39" t="s">
        <v>215</v>
      </c>
      <c r="B6" s="40">
        <v>0.1666</v>
      </c>
    </row>
    <row r="7" spans="1:2" ht="16" thickBot="1" x14ac:dyDescent="0.3">
      <c r="A7" s="39" t="s">
        <v>216</v>
      </c>
      <c r="B7" s="40">
        <v>0.17</v>
      </c>
    </row>
    <row r="8" spans="1:2" ht="16" thickBot="1" x14ac:dyDescent="0.3">
      <c r="A8" s="39" t="s">
        <v>217</v>
      </c>
      <c r="B8" s="40">
        <v>0.28999999999999998</v>
      </c>
    </row>
    <row r="9" spans="1:2" ht="16" thickBot="1" x14ac:dyDescent="0.3">
      <c r="A9" s="39" t="s">
        <v>218</v>
      </c>
      <c r="B9" s="40">
        <v>0.23</v>
      </c>
    </row>
    <row r="10" spans="1:2" ht="16" thickBot="1" x14ac:dyDescent="0.3">
      <c r="A10" s="39" t="s">
        <v>219</v>
      </c>
      <c r="B10" s="40">
        <v>0.26500000000000001</v>
      </c>
    </row>
    <row r="11" spans="1:2" ht="16" thickBot="1" x14ac:dyDescent="0.3">
      <c r="A11" s="39" t="s">
        <v>21</v>
      </c>
      <c r="B11" s="40">
        <v>0.15</v>
      </c>
    </row>
    <row r="12" spans="1:2" ht="16" thickBot="1" x14ac:dyDescent="0.3">
      <c r="A12" s="41" t="s">
        <v>220</v>
      </c>
      <c r="B12" s="42">
        <v>0.23</v>
      </c>
    </row>
    <row r="13" spans="1:2" ht="15.5" x14ac:dyDescent="0.25">
      <c r="A13" s="43"/>
      <c r="B13" s="44"/>
    </row>
    <row r="14" spans="1:2" ht="15.5" x14ac:dyDescent="0.25">
      <c r="A14" s="43"/>
      <c r="B14" s="4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D675D-204C-4BCD-83D6-CBD958E69EB4}">
  <dimension ref="A1:T18"/>
  <sheetViews>
    <sheetView topLeftCell="A13" workbookViewId="0">
      <selection activeCell="Q6" sqref="Q6"/>
    </sheetView>
  </sheetViews>
  <sheetFormatPr baseColWidth="10" defaultRowHeight="12.5" x14ac:dyDescent="0.25"/>
  <cols>
    <col min="1" max="1" width="25.26953125" customWidth="1"/>
    <col min="2" max="2" width="23.81640625" customWidth="1"/>
    <col min="3" max="3" width="27.54296875" customWidth="1"/>
    <col min="4" max="4" width="17" customWidth="1"/>
    <col min="5" max="5" width="23.54296875" customWidth="1"/>
    <col min="6" max="6" width="21.81640625" customWidth="1"/>
    <col min="7" max="7" width="19" customWidth="1"/>
    <col min="8" max="8" width="6.453125" customWidth="1"/>
    <col min="9" max="9" width="5.81640625" bestFit="1" customWidth="1"/>
    <col min="10" max="10" width="6.26953125" bestFit="1" customWidth="1"/>
    <col min="11" max="11" width="6.26953125" customWidth="1"/>
    <col min="12" max="13" width="11.7265625" customWidth="1"/>
    <col min="14" max="14" width="18.453125" customWidth="1"/>
    <col min="15" max="15" width="20.7265625" bestFit="1" customWidth="1"/>
    <col min="16" max="17" width="49.81640625" customWidth="1"/>
  </cols>
  <sheetData>
    <row r="1" spans="1:20" ht="14" x14ac:dyDescent="0.3">
      <c r="A1" s="320" t="s">
        <v>12</v>
      </c>
      <c r="B1" s="320"/>
      <c r="C1" s="320"/>
      <c r="D1" s="320"/>
      <c r="E1" s="320"/>
      <c r="F1" s="320"/>
      <c r="G1" s="320"/>
      <c r="H1" s="320"/>
      <c r="I1" s="320"/>
      <c r="J1" s="320"/>
      <c r="K1" s="320"/>
      <c r="L1" s="320"/>
      <c r="M1" s="320"/>
      <c r="N1" s="320"/>
      <c r="O1" s="320"/>
      <c r="P1" s="320"/>
      <c r="Q1" s="260"/>
    </row>
    <row r="2" spans="1:20" ht="14" x14ac:dyDescent="0.3">
      <c r="A2" s="321" t="s">
        <v>164</v>
      </c>
      <c r="B2" s="321"/>
      <c r="C2" s="321"/>
      <c r="D2" s="321"/>
      <c r="E2" s="321"/>
      <c r="F2" s="321"/>
      <c r="G2" s="321"/>
      <c r="H2" s="321"/>
      <c r="I2" s="321"/>
      <c r="J2" s="321"/>
      <c r="K2" s="321"/>
      <c r="L2" s="321"/>
      <c r="M2" s="321"/>
      <c r="N2" s="321"/>
      <c r="O2" s="321"/>
      <c r="P2" s="321"/>
      <c r="Q2" s="261"/>
    </row>
    <row r="3" spans="1:20" ht="14.5" thickBot="1" x14ac:dyDescent="0.35">
      <c r="A3" s="320" t="s">
        <v>414</v>
      </c>
      <c r="B3" s="320"/>
      <c r="C3" s="320"/>
      <c r="D3" s="320"/>
      <c r="E3" s="320"/>
      <c r="F3" s="320"/>
      <c r="G3" s="320"/>
      <c r="H3" s="320"/>
      <c r="I3" s="320"/>
      <c r="J3" s="320"/>
      <c r="K3" s="320"/>
      <c r="L3" s="320"/>
      <c r="M3" s="320"/>
      <c r="N3" s="320"/>
      <c r="O3" s="320"/>
      <c r="P3" s="320"/>
      <c r="Q3" s="260"/>
    </row>
    <row r="4" spans="1:20" ht="36" customHeight="1" thickBot="1" x14ac:dyDescent="0.3">
      <c r="A4" s="322" t="s">
        <v>7</v>
      </c>
      <c r="B4" s="324" t="s">
        <v>6</v>
      </c>
      <c r="C4" s="324" t="s">
        <v>8</v>
      </c>
      <c r="D4" s="324" t="s">
        <v>0</v>
      </c>
      <c r="E4" s="324" t="s">
        <v>2</v>
      </c>
      <c r="F4" s="324" t="s">
        <v>1</v>
      </c>
      <c r="G4" s="324" t="s">
        <v>165</v>
      </c>
      <c r="H4" s="326" t="s">
        <v>9</v>
      </c>
      <c r="I4" s="327"/>
      <c r="J4" s="327"/>
      <c r="K4" s="328"/>
      <c r="L4" s="324" t="s">
        <v>10</v>
      </c>
      <c r="M4" s="324" t="s">
        <v>11</v>
      </c>
      <c r="N4" s="324" t="s">
        <v>5</v>
      </c>
      <c r="O4" s="324" t="s">
        <v>4</v>
      </c>
      <c r="P4" s="318" t="s">
        <v>3</v>
      </c>
      <c r="Q4" s="258" t="s">
        <v>437</v>
      </c>
    </row>
    <row r="5" spans="1:20" ht="90.75" customHeight="1" thickBot="1" x14ac:dyDescent="0.3">
      <c r="A5" s="323"/>
      <c r="B5" s="325"/>
      <c r="C5" s="325"/>
      <c r="D5" s="325"/>
      <c r="E5" s="325"/>
      <c r="F5" s="325"/>
      <c r="G5" s="325"/>
      <c r="H5" s="60" t="s">
        <v>225</v>
      </c>
      <c r="I5" s="60" t="s">
        <v>226</v>
      </c>
      <c r="J5" s="60" t="s">
        <v>227</v>
      </c>
      <c r="K5" s="60" t="s">
        <v>228</v>
      </c>
      <c r="L5" s="325"/>
      <c r="M5" s="325"/>
      <c r="N5" s="325"/>
      <c r="O5" s="325"/>
      <c r="P5" s="319"/>
      <c r="Q5" s="258" t="s">
        <v>438</v>
      </c>
      <c r="T5" s="55"/>
    </row>
    <row r="6" spans="1:20" ht="115.5" customHeight="1" x14ac:dyDescent="0.25">
      <c r="A6" s="331" t="s">
        <v>229</v>
      </c>
      <c r="B6" s="249" t="s">
        <v>230</v>
      </c>
      <c r="C6" s="63" t="s">
        <v>168</v>
      </c>
      <c r="D6" s="45" t="s">
        <v>169</v>
      </c>
      <c r="E6" s="45" t="s">
        <v>170</v>
      </c>
      <c r="F6" s="63" t="s">
        <v>171</v>
      </c>
      <c r="G6" s="45">
        <f>SUM(H6:K6)</f>
        <v>2</v>
      </c>
      <c r="H6" s="45">
        <v>1</v>
      </c>
      <c r="I6" s="64"/>
      <c r="J6" s="45">
        <v>1</v>
      </c>
      <c r="K6" s="45"/>
      <c r="L6" s="8">
        <v>0.5</v>
      </c>
      <c r="M6" s="8">
        <f t="shared" ref="M6:M14" si="0">+L6</f>
        <v>0.5</v>
      </c>
      <c r="N6" s="7" t="s">
        <v>415</v>
      </c>
      <c r="O6" s="250">
        <v>58826006</v>
      </c>
      <c r="P6" s="251" t="s">
        <v>416</v>
      </c>
      <c r="Q6" s="145" t="s">
        <v>441</v>
      </c>
      <c r="T6" s="55"/>
    </row>
    <row r="7" spans="1:20" ht="115.5" customHeight="1" x14ac:dyDescent="0.25">
      <c r="A7" s="332"/>
      <c r="B7" s="329" t="s">
        <v>231</v>
      </c>
      <c r="C7" s="63" t="s">
        <v>232</v>
      </c>
      <c r="D7" s="45" t="s">
        <v>169</v>
      </c>
      <c r="E7" s="45" t="s">
        <v>233</v>
      </c>
      <c r="F7" s="63" t="s">
        <v>234</v>
      </c>
      <c r="G7" s="45">
        <f>SUM(H7:K7)</f>
        <v>2</v>
      </c>
      <c r="H7" s="45">
        <v>1</v>
      </c>
      <c r="I7" s="64"/>
      <c r="J7" s="45"/>
      <c r="K7" s="45">
        <v>1</v>
      </c>
      <c r="L7" s="8">
        <v>0.25</v>
      </c>
      <c r="M7" s="8">
        <f t="shared" si="0"/>
        <v>0.25</v>
      </c>
      <c r="N7" s="7" t="s">
        <v>417</v>
      </c>
      <c r="O7" s="250"/>
      <c r="P7" s="251" t="s">
        <v>418</v>
      </c>
      <c r="Q7" s="145" t="s">
        <v>443</v>
      </c>
      <c r="T7" s="55"/>
    </row>
    <row r="8" spans="1:20" ht="115.5" customHeight="1" x14ac:dyDescent="0.25">
      <c r="A8" s="333"/>
      <c r="B8" s="330"/>
      <c r="C8" s="63" t="s">
        <v>235</v>
      </c>
      <c r="D8" s="45" t="s">
        <v>169</v>
      </c>
      <c r="E8" s="45" t="s">
        <v>236</v>
      </c>
      <c r="F8" s="63" t="s">
        <v>171</v>
      </c>
      <c r="G8" s="45">
        <v>1</v>
      </c>
      <c r="H8" s="45"/>
      <c r="I8" s="64"/>
      <c r="J8" s="45"/>
      <c r="K8" s="45">
        <v>1</v>
      </c>
      <c r="L8" s="8">
        <v>0</v>
      </c>
      <c r="M8" s="8">
        <f t="shared" si="0"/>
        <v>0</v>
      </c>
      <c r="N8" s="252"/>
      <c r="O8" s="250">
        <v>400000000</v>
      </c>
      <c r="P8" s="253"/>
      <c r="Q8" s="265"/>
      <c r="T8" s="55"/>
    </row>
    <row r="9" spans="1:20" ht="115.5" customHeight="1" x14ac:dyDescent="0.25">
      <c r="A9" s="334" t="s">
        <v>237</v>
      </c>
      <c r="B9" s="329" t="s">
        <v>238</v>
      </c>
      <c r="C9" s="135" t="s">
        <v>239</v>
      </c>
      <c r="D9" s="46" t="s">
        <v>169</v>
      </c>
      <c r="E9" s="240" t="s">
        <v>175</v>
      </c>
      <c r="F9" s="63" t="s">
        <v>176</v>
      </c>
      <c r="G9" s="45">
        <f>SUM(H9:K9)</f>
        <v>2</v>
      </c>
      <c r="H9" s="45">
        <v>1</v>
      </c>
      <c r="I9" s="64"/>
      <c r="J9" s="45">
        <v>1</v>
      </c>
      <c r="K9" s="45"/>
      <c r="L9" s="8">
        <v>0.5</v>
      </c>
      <c r="M9" s="8">
        <f t="shared" si="0"/>
        <v>0.5</v>
      </c>
      <c r="N9" s="7" t="s">
        <v>419</v>
      </c>
      <c r="O9" s="250">
        <f>45167310*2</f>
        <v>90334620</v>
      </c>
      <c r="P9" s="251" t="s">
        <v>420</v>
      </c>
      <c r="Q9" s="145" t="s">
        <v>441</v>
      </c>
      <c r="T9" s="55"/>
    </row>
    <row r="10" spans="1:20" ht="141" customHeight="1" x14ac:dyDescent="0.25">
      <c r="A10" s="333"/>
      <c r="B10" s="330"/>
      <c r="C10" s="63" t="s">
        <v>240</v>
      </c>
      <c r="D10" s="46" t="s">
        <v>169</v>
      </c>
      <c r="E10" s="240" t="s">
        <v>175</v>
      </c>
      <c r="F10" s="63" t="s">
        <v>176</v>
      </c>
      <c r="G10" s="45">
        <f>SUM(H10:K10)</f>
        <v>2</v>
      </c>
      <c r="H10" s="45">
        <v>1</v>
      </c>
      <c r="I10" s="64"/>
      <c r="J10" s="45">
        <v>1</v>
      </c>
      <c r="K10" s="45"/>
      <c r="L10" s="8">
        <v>0.5</v>
      </c>
      <c r="M10" s="8">
        <f t="shared" si="0"/>
        <v>0.5</v>
      </c>
      <c r="N10" s="7" t="s">
        <v>421</v>
      </c>
      <c r="O10" s="250">
        <f>36405834*2</f>
        <v>72811668</v>
      </c>
      <c r="P10" s="251" t="s">
        <v>422</v>
      </c>
      <c r="Q10" s="145" t="s">
        <v>441</v>
      </c>
      <c r="T10" s="55"/>
    </row>
    <row r="11" spans="1:20" s="2" customFormat="1" ht="98" x14ac:dyDescent="0.3">
      <c r="A11" s="337" t="s">
        <v>166</v>
      </c>
      <c r="B11" s="339" t="s">
        <v>167</v>
      </c>
      <c r="C11" s="63" t="s">
        <v>168</v>
      </c>
      <c r="D11" s="45" t="s">
        <v>169</v>
      </c>
      <c r="E11" s="45" t="s">
        <v>170</v>
      </c>
      <c r="F11" s="63" t="s">
        <v>171</v>
      </c>
      <c r="G11" s="45">
        <v>1</v>
      </c>
      <c r="H11" s="45">
        <v>1</v>
      </c>
      <c r="I11" s="64"/>
      <c r="J11" s="64"/>
      <c r="K11" s="45"/>
      <c r="L11" s="64">
        <v>1</v>
      </c>
      <c r="M11" s="8">
        <f t="shared" si="0"/>
        <v>1</v>
      </c>
      <c r="N11" s="7" t="s">
        <v>423</v>
      </c>
      <c r="O11" s="65">
        <v>270000000</v>
      </c>
      <c r="P11" s="66"/>
      <c r="Q11" s="266"/>
      <c r="R11" s="254"/>
    </row>
    <row r="12" spans="1:20" s="2" customFormat="1" ht="140" x14ac:dyDescent="0.3">
      <c r="A12" s="338"/>
      <c r="B12" s="303"/>
      <c r="C12" s="57" t="s">
        <v>172</v>
      </c>
      <c r="D12" s="46" t="s">
        <v>169</v>
      </c>
      <c r="E12" s="46" t="s">
        <v>173</v>
      </c>
      <c r="F12" s="56" t="s">
        <v>174</v>
      </c>
      <c r="G12" s="46">
        <f>SUM(H12:K12)</f>
        <v>6</v>
      </c>
      <c r="H12" s="46"/>
      <c r="I12" s="46">
        <v>3</v>
      </c>
      <c r="J12" s="46">
        <v>3</v>
      </c>
      <c r="K12" s="46"/>
      <c r="L12" s="58">
        <v>0</v>
      </c>
      <c r="M12" s="8">
        <f t="shared" si="0"/>
        <v>0</v>
      </c>
      <c r="N12" s="46"/>
      <c r="O12" s="65"/>
      <c r="P12" s="59"/>
      <c r="Q12" s="266"/>
      <c r="S12" s="2">
        <f>23/26</f>
        <v>0.88461538461538458</v>
      </c>
    </row>
    <row r="13" spans="1:20" s="2" customFormat="1" ht="163.5" customHeight="1" x14ac:dyDescent="0.3">
      <c r="A13" s="334" t="s">
        <v>241</v>
      </c>
      <c r="B13" s="329" t="s">
        <v>242</v>
      </c>
      <c r="C13" s="63" t="s">
        <v>168</v>
      </c>
      <c r="D13" s="45" t="s">
        <v>169</v>
      </c>
      <c r="E13" s="45" t="s">
        <v>170</v>
      </c>
      <c r="F13" s="63" t="s">
        <v>171</v>
      </c>
      <c r="G13" s="46">
        <f>SUM(H13:K13)</f>
        <v>1</v>
      </c>
      <c r="H13" s="45">
        <v>1</v>
      </c>
      <c r="I13" s="64"/>
      <c r="J13" s="64"/>
      <c r="K13" s="45"/>
      <c r="L13" s="8">
        <v>1</v>
      </c>
      <c r="M13" s="8">
        <f t="shared" si="0"/>
        <v>1</v>
      </c>
      <c r="N13" s="7" t="s">
        <v>424</v>
      </c>
      <c r="O13" s="65">
        <v>324168000</v>
      </c>
      <c r="P13" s="251" t="s">
        <v>425</v>
      </c>
      <c r="Q13" s="145" t="s">
        <v>442</v>
      </c>
      <c r="R13" s="254"/>
    </row>
    <row r="14" spans="1:20" s="2" customFormat="1" ht="100.5" customHeight="1" thickBot="1" x14ac:dyDescent="0.35">
      <c r="A14" s="335"/>
      <c r="B14" s="336"/>
      <c r="C14" s="50" t="s">
        <v>177</v>
      </c>
      <c r="D14" s="50" t="s">
        <v>169</v>
      </c>
      <c r="E14" s="62" t="s">
        <v>178</v>
      </c>
      <c r="F14" s="61" t="s">
        <v>179</v>
      </c>
      <c r="G14" s="46">
        <f>SUM(H14:K14)</f>
        <v>2170</v>
      </c>
      <c r="H14" s="45">
        <f>2170/2</f>
        <v>1085</v>
      </c>
      <c r="I14" s="45">
        <f>2170/2</f>
        <v>1085</v>
      </c>
      <c r="J14" s="64"/>
      <c r="K14" s="45"/>
      <c r="L14" s="8">
        <v>0.34930875576036902</v>
      </c>
      <c r="M14" s="8">
        <f t="shared" si="0"/>
        <v>0.34930875576036902</v>
      </c>
      <c r="N14" s="7" t="s">
        <v>426</v>
      </c>
      <c r="O14" s="65"/>
      <c r="P14" s="251" t="s">
        <v>427</v>
      </c>
      <c r="Q14" s="145" t="s">
        <v>439</v>
      </c>
    </row>
    <row r="15" spans="1:20" ht="108" customHeight="1" x14ac:dyDescent="0.25">
      <c r="A15" s="67"/>
      <c r="B15" s="67"/>
      <c r="C15" s="67"/>
      <c r="D15" s="67"/>
      <c r="E15" s="67"/>
      <c r="F15" s="67"/>
      <c r="G15" s="67"/>
      <c r="H15" s="67"/>
      <c r="I15" s="67"/>
      <c r="J15" s="67"/>
      <c r="K15" s="67"/>
      <c r="L15" s="68">
        <f>+AVERAGE(L6:L14)</f>
        <v>0.45547875064004095</v>
      </c>
      <c r="M15" s="68">
        <f>+AVERAGE(M6:M14)</f>
        <v>0.45547875064004095</v>
      </c>
      <c r="N15" s="68"/>
      <c r="O15" s="54"/>
      <c r="P15" s="54"/>
      <c r="Q15" s="54"/>
    </row>
    <row r="16" spans="1:20" x14ac:dyDescent="0.25">
      <c r="A16" s="124"/>
      <c r="C16" s="124"/>
    </row>
    <row r="17" spans="1:3" ht="13" x14ac:dyDescent="0.3">
      <c r="A17" s="79"/>
      <c r="B17" s="79" t="s">
        <v>180</v>
      </c>
      <c r="C17" s="124"/>
    </row>
    <row r="18" spans="1:3" x14ac:dyDescent="0.25">
      <c r="A18" s="124"/>
      <c r="B18" s="124" t="s">
        <v>181</v>
      </c>
    </row>
  </sheetData>
  <mergeCells count="24">
    <mergeCell ref="B7:B8"/>
    <mergeCell ref="A6:A8"/>
    <mergeCell ref="A9:A10"/>
    <mergeCell ref="B9:B10"/>
    <mergeCell ref="A13:A14"/>
    <mergeCell ref="B13:B14"/>
    <mergeCell ref="A11:A12"/>
    <mergeCell ref="B11:B12"/>
    <mergeCell ref="P4:P5"/>
    <mergeCell ref="A1:P1"/>
    <mergeCell ref="A2:P2"/>
    <mergeCell ref="A3:P3"/>
    <mergeCell ref="A4:A5"/>
    <mergeCell ref="B4:B5"/>
    <mergeCell ref="D4:D5"/>
    <mergeCell ref="E4:E5"/>
    <mergeCell ref="L4:L5"/>
    <mergeCell ref="N4:N5"/>
    <mergeCell ref="H4:K4"/>
    <mergeCell ref="C4:C5"/>
    <mergeCell ref="F4:F5"/>
    <mergeCell ref="G4:G5"/>
    <mergeCell ref="O4:O5"/>
    <mergeCell ref="M4:M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C309C-3FF2-4EFC-84C9-311FAB0F289B}">
  <dimension ref="B2:R147"/>
  <sheetViews>
    <sheetView topLeftCell="A12" workbookViewId="0">
      <selection activeCell="Q9" sqref="Q9"/>
    </sheetView>
  </sheetViews>
  <sheetFormatPr baseColWidth="10" defaultColWidth="10.81640625" defaultRowHeight="12.5" x14ac:dyDescent="0.25"/>
  <cols>
    <col min="1" max="1" width="10.81640625" style="1"/>
    <col min="2" max="2" width="23.26953125" style="1" customWidth="1"/>
    <col min="3" max="3" width="36.26953125" style="1" customWidth="1"/>
    <col min="4" max="4" width="18.453125" style="1" customWidth="1"/>
    <col min="5" max="5" width="19" style="1" customWidth="1"/>
    <col min="6" max="6" width="21.26953125" style="1" customWidth="1"/>
    <col min="7" max="7" width="19.453125" style="1" customWidth="1"/>
    <col min="8" max="8" width="6.26953125" style="1" customWidth="1"/>
    <col min="9" max="9" width="7.7265625" style="1" customWidth="1"/>
    <col min="10" max="10" width="6.453125" style="1" customWidth="1"/>
    <col min="11" max="11" width="8.26953125" style="1" customWidth="1"/>
    <col min="12" max="12" width="19.7265625" style="1" customWidth="1"/>
    <col min="13" max="13" width="15.26953125" style="1" customWidth="1"/>
    <col min="14" max="14" width="18.7265625" style="1" customWidth="1"/>
    <col min="15" max="15" width="20.453125" style="1" customWidth="1"/>
    <col min="16" max="18" width="29.453125" style="1" customWidth="1"/>
    <col min="19" max="16384" width="10.81640625" style="1"/>
  </cols>
  <sheetData>
    <row r="2" spans="2:18" s="130" customFormat="1" ht="27" customHeight="1" x14ac:dyDescent="0.3">
      <c r="B2" s="349" t="s">
        <v>86</v>
      </c>
      <c r="C2" s="349"/>
      <c r="D2" s="349"/>
      <c r="E2" s="349"/>
      <c r="F2" s="349"/>
      <c r="G2" s="349"/>
      <c r="H2" s="349"/>
      <c r="I2" s="349"/>
      <c r="J2" s="349"/>
      <c r="K2" s="349"/>
      <c r="L2" s="349"/>
      <c r="M2" s="349"/>
      <c r="N2" s="349"/>
      <c r="O2" s="349"/>
      <c r="P2" s="349"/>
      <c r="Q2" s="52"/>
      <c r="R2" s="52"/>
    </row>
    <row r="3" spans="2:18" s="130" customFormat="1" ht="21.75" customHeight="1" x14ac:dyDescent="0.3">
      <c r="B3" s="350" t="s">
        <v>134</v>
      </c>
      <c r="C3" s="350"/>
      <c r="D3" s="350"/>
      <c r="E3" s="350"/>
      <c r="F3" s="350"/>
      <c r="G3" s="350"/>
      <c r="H3" s="350"/>
      <c r="I3" s="350"/>
      <c r="J3" s="350"/>
      <c r="K3" s="350"/>
      <c r="L3" s="350"/>
      <c r="M3" s="350"/>
      <c r="N3" s="350"/>
      <c r="O3" s="350"/>
      <c r="P3" s="350"/>
      <c r="Q3" s="53"/>
      <c r="R3" s="53"/>
    </row>
    <row r="4" spans="2:18" s="130" customFormat="1" ht="18" customHeight="1" thickBot="1" x14ac:dyDescent="0.35">
      <c r="B4" s="349" t="s">
        <v>252</v>
      </c>
      <c r="C4" s="349"/>
      <c r="D4" s="349"/>
      <c r="E4" s="349"/>
      <c r="F4" s="349"/>
      <c r="G4" s="349"/>
      <c r="H4" s="349"/>
      <c r="I4" s="349"/>
      <c r="J4" s="349"/>
      <c r="K4" s="349"/>
      <c r="L4" s="349"/>
      <c r="M4" s="349"/>
      <c r="N4" s="349"/>
      <c r="O4" s="349"/>
      <c r="P4" s="349"/>
      <c r="Q4" s="52"/>
      <c r="R4" s="52"/>
    </row>
    <row r="5" spans="2:18" s="130" customFormat="1" ht="38.25" customHeight="1" thickBot="1" x14ac:dyDescent="0.35">
      <c r="B5" s="341" t="s">
        <v>6</v>
      </c>
      <c r="C5" s="341" t="s">
        <v>8</v>
      </c>
      <c r="D5" s="341" t="s">
        <v>0</v>
      </c>
      <c r="E5" s="341" t="s">
        <v>2</v>
      </c>
      <c r="F5" s="341" t="s">
        <v>1</v>
      </c>
      <c r="G5" s="341" t="s">
        <v>135</v>
      </c>
      <c r="H5" s="343" t="s">
        <v>9</v>
      </c>
      <c r="I5" s="344"/>
      <c r="J5" s="344"/>
      <c r="K5" s="345"/>
      <c r="L5" s="341" t="s">
        <v>10</v>
      </c>
      <c r="M5" s="341" t="s">
        <v>11</v>
      </c>
      <c r="N5" s="341" t="s">
        <v>5</v>
      </c>
      <c r="O5" s="341" t="s">
        <v>4</v>
      </c>
      <c r="P5" s="341" t="s">
        <v>3</v>
      </c>
      <c r="Q5" s="258" t="s">
        <v>437</v>
      </c>
      <c r="R5" s="126"/>
    </row>
    <row r="6" spans="2:18" s="130" customFormat="1" ht="57" customHeight="1" thickBot="1" x14ac:dyDescent="0.35">
      <c r="B6" s="342"/>
      <c r="C6" s="342"/>
      <c r="D6" s="342"/>
      <c r="E6" s="342"/>
      <c r="F6" s="342"/>
      <c r="G6" s="351"/>
      <c r="H6" s="98" t="s">
        <v>253</v>
      </c>
      <c r="I6" s="174" t="s">
        <v>89</v>
      </c>
      <c r="J6" s="174" t="s">
        <v>254</v>
      </c>
      <c r="K6" s="174" t="s">
        <v>90</v>
      </c>
      <c r="L6" s="342"/>
      <c r="M6" s="342"/>
      <c r="N6" s="342"/>
      <c r="O6" s="342"/>
      <c r="P6" s="342"/>
      <c r="Q6" s="258" t="s">
        <v>438</v>
      </c>
      <c r="R6" s="126"/>
    </row>
    <row r="7" spans="2:18" ht="157.5" customHeight="1" x14ac:dyDescent="0.25">
      <c r="B7" s="99" t="s">
        <v>136</v>
      </c>
      <c r="C7" s="99" t="s">
        <v>137</v>
      </c>
      <c r="D7" s="100" t="s">
        <v>138</v>
      </c>
      <c r="E7" s="99" t="s">
        <v>139</v>
      </c>
      <c r="F7" s="100" t="s">
        <v>140</v>
      </c>
      <c r="G7" s="101" t="s">
        <v>404</v>
      </c>
      <c r="H7" s="101">
        <v>0.25</v>
      </c>
      <c r="I7" s="102"/>
      <c r="J7" s="102"/>
      <c r="K7" s="102"/>
      <c r="L7" s="102">
        <v>0.25</v>
      </c>
      <c r="M7" s="102"/>
      <c r="N7" s="100" t="s">
        <v>141</v>
      </c>
      <c r="O7" s="102" t="s">
        <v>20</v>
      </c>
      <c r="P7" s="127" t="s">
        <v>405</v>
      </c>
      <c r="Q7" s="117" t="s">
        <v>444</v>
      </c>
      <c r="R7" s="104"/>
    </row>
    <row r="8" spans="2:18" ht="120.75" customHeight="1" x14ac:dyDescent="0.25">
      <c r="B8" s="346" t="s">
        <v>142</v>
      </c>
      <c r="C8" s="105" t="s">
        <v>143</v>
      </c>
      <c r="D8" s="106" t="s">
        <v>138</v>
      </c>
      <c r="E8" s="105" t="s">
        <v>144</v>
      </c>
      <c r="F8" s="105" t="s">
        <v>145</v>
      </c>
      <c r="G8" s="107" t="s">
        <v>146</v>
      </c>
      <c r="H8" s="101">
        <v>0.2</v>
      </c>
      <c r="I8" s="102"/>
      <c r="J8" s="102"/>
      <c r="K8" s="102"/>
      <c r="L8" s="108">
        <v>0.2</v>
      </c>
      <c r="M8" s="109"/>
      <c r="N8" s="106" t="s">
        <v>147</v>
      </c>
      <c r="O8" s="128" t="s">
        <v>406</v>
      </c>
      <c r="P8" s="127" t="s">
        <v>407</v>
      </c>
      <c r="Q8" s="117" t="s">
        <v>445</v>
      </c>
      <c r="R8" s="104"/>
    </row>
    <row r="9" spans="2:18" s="247" customFormat="1" ht="101.25" customHeight="1" x14ac:dyDescent="0.25">
      <c r="B9" s="347"/>
      <c r="C9" s="110" t="s">
        <v>148</v>
      </c>
      <c r="D9" s="111" t="s">
        <v>138</v>
      </c>
      <c r="E9" s="110" t="s">
        <v>149</v>
      </c>
      <c r="F9" s="110" t="s">
        <v>150</v>
      </c>
      <c r="G9" s="110" t="s">
        <v>151</v>
      </c>
      <c r="H9" s="101">
        <v>0.25</v>
      </c>
      <c r="I9" s="102"/>
      <c r="J9" s="102"/>
      <c r="K9" s="102"/>
      <c r="L9" s="112">
        <v>0.25</v>
      </c>
      <c r="M9" s="109"/>
      <c r="N9" s="106" t="s">
        <v>152</v>
      </c>
      <c r="O9" s="110"/>
      <c r="P9" s="113" t="s">
        <v>209</v>
      </c>
      <c r="Q9" s="117" t="s">
        <v>449</v>
      </c>
      <c r="R9" s="114"/>
    </row>
    <row r="10" spans="2:18" ht="123.75" customHeight="1" x14ac:dyDescent="0.25">
      <c r="B10" s="347"/>
      <c r="C10" s="105" t="s">
        <v>153</v>
      </c>
      <c r="D10" s="106" t="s">
        <v>138</v>
      </c>
      <c r="E10" s="105" t="s">
        <v>154</v>
      </c>
      <c r="F10" s="105" t="s">
        <v>155</v>
      </c>
      <c r="G10" s="115" t="s">
        <v>156</v>
      </c>
      <c r="H10" s="101">
        <v>0.25</v>
      </c>
      <c r="I10" s="102"/>
      <c r="J10" s="102"/>
      <c r="K10" s="102"/>
      <c r="L10" s="108">
        <v>0.25</v>
      </c>
      <c r="M10" s="109"/>
      <c r="N10" s="106" t="s">
        <v>157</v>
      </c>
      <c r="O10" s="115"/>
      <c r="P10" s="103" t="s">
        <v>209</v>
      </c>
      <c r="Q10" s="145" t="s">
        <v>446</v>
      </c>
      <c r="R10" s="104"/>
    </row>
    <row r="11" spans="2:18" ht="177.75" customHeight="1" x14ac:dyDescent="0.25">
      <c r="B11" s="347"/>
      <c r="C11" s="105" t="s">
        <v>158</v>
      </c>
      <c r="D11" s="105" t="s">
        <v>138</v>
      </c>
      <c r="E11" s="105" t="s">
        <v>159</v>
      </c>
      <c r="F11" s="105" t="s">
        <v>160</v>
      </c>
      <c r="G11" s="105" t="s">
        <v>160</v>
      </c>
      <c r="H11" s="101">
        <v>0.25</v>
      </c>
      <c r="I11" s="102"/>
      <c r="J11" s="102"/>
      <c r="K11" s="102"/>
      <c r="L11" s="108">
        <v>0.25</v>
      </c>
      <c r="M11" s="109"/>
      <c r="N11" s="105" t="s">
        <v>161</v>
      </c>
      <c r="O11" s="128" t="s">
        <v>408</v>
      </c>
      <c r="P11" s="116" t="s">
        <v>409</v>
      </c>
      <c r="Q11" s="145" t="s">
        <v>447</v>
      </c>
      <c r="R11" s="117"/>
    </row>
    <row r="12" spans="2:18" ht="162" customHeight="1" thickBot="1" x14ac:dyDescent="0.3">
      <c r="B12" s="348"/>
      <c r="C12" s="248" t="s">
        <v>162</v>
      </c>
      <c r="D12" s="118" t="s">
        <v>138</v>
      </c>
      <c r="E12" s="118" t="s">
        <v>410</v>
      </c>
      <c r="F12" s="118" t="s">
        <v>163</v>
      </c>
      <c r="G12" s="118" t="s">
        <v>163</v>
      </c>
      <c r="H12" s="101">
        <v>0.2</v>
      </c>
      <c r="I12" s="102"/>
      <c r="J12" s="102"/>
      <c r="K12" s="102"/>
      <c r="L12" s="119">
        <v>0.2</v>
      </c>
      <c r="M12" s="109"/>
      <c r="N12" s="118" t="s">
        <v>411</v>
      </c>
      <c r="O12" s="129" t="s">
        <v>412</v>
      </c>
      <c r="P12" s="116" t="s">
        <v>413</v>
      </c>
      <c r="Q12" s="145" t="s">
        <v>446</v>
      </c>
      <c r="R12" s="117"/>
    </row>
    <row r="13" spans="2:18" ht="45.75" customHeight="1" thickBot="1" x14ac:dyDescent="0.3">
      <c r="B13" s="117"/>
      <c r="C13" s="117"/>
      <c r="D13" s="117"/>
      <c r="E13" s="117"/>
      <c r="F13" s="120"/>
      <c r="G13" s="120"/>
      <c r="H13" s="120"/>
      <c r="I13" s="120"/>
      <c r="J13" s="120"/>
      <c r="K13" s="120"/>
      <c r="L13" s="121">
        <v>0.23</v>
      </c>
      <c r="M13" s="122"/>
      <c r="N13" s="120"/>
      <c r="O13" s="123"/>
    </row>
    <row r="14" spans="2:18" x14ac:dyDescent="0.25">
      <c r="B14" s="117"/>
      <c r="C14" s="117"/>
      <c r="D14" s="117"/>
      <c r="E14" s="117"/>
      <c r="F14" s="120"/>
      <c r="G14" s="120"/>
      <c r="H14" s="120"/>
      <c r="I14" s="120"/>
      <c r="J14" s="120"/>
      <c r="K14" s="120"/>
      <c r="L14" s="120"/>
      <c r="M14" s="120"/>
      <c r="N14" s="120"/>
      <c r="O14" s="120"/>
    </row>
    <row r="15" spans="2:18" ht="13" x14ac:dyDescent="0.3">
      <c r="B15" s="124"/>
      <c r="C15" s="124"/>
      <c r="D15" s="125"/>
      <c r="E15" s="125"/>
      <c r="F15" s="125"/>
      <c r="G15" s="125"/>
      <c r="H15" s="125"/>
      <c r="I15" s="125"/>
      <c r="J15" s="125"/>
      <c r="K15" s="125"/>
      <c r="L15" s="125"/>
      <c r="M15" s="125"/>
      <c r="N15" s="125"/>
      <c r="O15" s="125"/>
    </row>
    <row r="16" spans="2:18" ht="13" x14ac:dyDescent="0.3">
      <c r="C16" s="124"/>
      <c r="D16" s="125"/>
      <c r="E16" s="125"/>
      <c r="F16" s="125"/>
      <c r="G16" s="125"/>
      <c r="H16" s="125"/>
      <c r="I16" s="125"/>
      <c r="J16" s="125"/>
      <c r="K16" s="125"/>
      <c r="L16" s="125"/>
      <c r="M16" s="125"/>
      <c r="N16" s="125"/>
      <c r="O16" s="125"/>
    </row>
    <row r="17" spans="2:15" ht="8.25" customHeight="1" x14ac:dyDescent="0.3">
      <c r="C17" s="124"/>
      <c r="D17" s="125"/>
      <c r="E17" s="125"/>
      <c r="F17" s="125"/>
      <c r="G17" s="340"/>
      <c r="H17" s="340"/>
      <c r="I17" s="340"/>
      <c r="J17" s="340"/>
      <c r="K17" s="340"/>
      <c r="L17" s="340"/>
      <c r="M17" s="340"/>
      <c r="N17" s="340"/>
      <c r="O17" s="340"/>
    </row>
    <row r="18" spans="2:15" ht="13" x14ac:dyDescent="0.3">
      <c r="B18" s="125"/>
      <c r="C18" s="125"/>
      <c r="D18" s="125"/>
      <c r="E18" s="125"/>
      <c r="F18" s="125"/>
      <c r="G18" s="125"/>
      <c r="H18" s="125"/>
      <c r="I18" s="125"/>
      <c r="J18" s="125"/>
      <c r="K18" s="125"/>
      <c r="L18" s="125"/>
      <c r="M18" s="125"/>
      <c r="N18" s="125"/>
      <c r="O18" s="125"/>
    </row>
    <row r="19" spans="2:15" ht="13" x14ac:dyDescent="0.3">
      <c r="B19" s="125" t="s">
        <v>132</v>
      </c>
      <c r="C19" s="125"/>
      <c r="D19" s="4" t="s">
        <v>393</v>
      </c>
      <c r="E19" s="125"/>
      <c r="F19" s="125"/>
      <c r="G19" s="125"/>
      <c r="H19" s="125"/>
      <c r="I19" s="125"/>
      <c r="J19" s="125"/>
      <c r="K19" s="125"/>
      <c r="L19" s="125"/>
      <c r="M19" s="125"/>
      <c r="N19" s="125"/>
      <c r="O19" s="125"/>
    </row>
    <row r="20" spans="2:15" ht="13" x14ac:dyDescent="0.3">
      <c r="B20" s="125" t="s">
        <v>133</v>
      </c>
      <c r="C20" s="125"/>
      <c r="D20" s="125"/>
      <c r="E20" s="125"/>
      <c r="F20" s="125"/>
      <c r="G20" s="125"/>
      <c r="H20" s="125"/>
      <c r="I20" s="125"/>
      <c r="J20" s="125"/>
      <c r="K20" s="125"/>
      <c r="L20" s="125"/>
      <c r="M20" s="125"/>
      <c r="N20" s="125"/>
      <c r="O20" s="125"/>
    </row>
    <row r="21" spans="2:15" ht="13" x14ac:dyDescent="0.3">
      <c r="B21" s="125"/>
      <c r="C21" s="125"/>
      <c r="D21" s="125"/>
      <c r="E21" s="125"/>
      <c r="F21" s="125"/>
      <c r="G21" s="125"/>
      <c r="H21" s="125"/>
      <c r="I21" s="125"/>
      <c r="J21" s="125"/>
      <c r="K21" s="125"/>
      <c r="L21" s="125"/>
      <c r="M21" s="125"/>
      <c r="N21" s="125"/>
      <c r="O21" s="125"/>
    </row>
    <row r="22" spans="2:15" ht="13" x14ac:dyDescent="0.3">
      <c r="B22" s="125"/>
      <c r="C22" s="125"/>
      <c r="D22" s="125"/>
      <c r="E22" s="125"/>
      <c r="F22" s="125"/>
      <c r="G22" s="125"/>
      <c r="H22" s="125"/>
      <c r="I22" s="125"/>
      <c r="J22" s="125"/>
      <c r="K22" s="125"/>
      <c r="L22" s="125"/>
      <c r="M22" s="125"/>
      <c r="N22" s="125"/>
      <c r="O22" s="125"/>
    </row>
    <row r="23" spans="2:15" ht="13" x14ac:dyDescent="0.3">
      <c r="B23" s="125"/>
      <c r="C23" s="125"/>
      <c r="D23" s="125"/>
      <c r="E23" s="125"/>
      <c r="F23" s="125"/>
      <c r="G23" s="125"/>
      <c r="H23" s="125"/>
      <c r="I23" s="125"/>
      <c r="J23" s="125"/>
      <c r="K23" s="125"/>
      <c r="L23" s="125"/>
      <c r="M23" s="125"/>
      <c r="N23" s="125"/>
      <c r="O23" s="125"/>
    </row>
    <row r="24" spans="2:15" ht="13" x14ac:dyDescent="0.3">
      <c r="B24" s="125"/>
      <c r="C24" s="125"/>
      <c r="D24" s="125"/>
      <c r="E24" s="125"/>
      <c r="F24" s="125"/>
      <c r="G24" s="125"/>
      <c r="H24" s="125"/>
      <c r="I24" s="125"/>
      <c r="J24" s="125"/>
      <c r="K24" s="125"/>
      <c r="L24" s="125"/>
      <c r="M24" s="125"/>
      <c r="N24" s="125"/>
      <c r="O24" s="125"/>
    </row>
    <row r="25" spans="2:15" ht="13" x14ac:dyDescent="0.3">
      <c r="B25" s="125"/>
      <c r="C25" s="125"/>
      <c r="D25" s="125"/>
      <c r="E25" s="125"/>
      <c r="F25" s="125"/>
      <c r="G25" s="125"/>
      <c r="H25" s="125"/>
      <c r="I25" s="125"/>
      <c r="J25" s="125"/>
      <c r="K25" s="125"/>
      <c r="L25" s="125"/>
      <c r="M25" s="125"/>
      <c r="N25" s="125"/>
      <c r="O25" s="125"/>
    </row>
    <row r="26" spans="2:15" ht="13" x14ac:dyDescent="0.3">
      <c r="B26" s="125"/>
      <c r="C26" s="125"/>
      <c r="D26" s="125"/>
      <c r="E26" s="125"/>
      <c r="F26" s="125"/>
      <c r="G26" s="125"/>
      <c r="H26" s="125"/>
      <c r="I26" s="125"/>
      <c r="J26" s="125"/>
      <c r="K26" s="125"/>
      <c r="L26" s="125"/>
      <c r="M26" s="125"/>
      <c r="N26" s="125"/>
      <c r="O26" s="125"/>
    </row>
    <row r="27" spans="2:15" ht="13" x14ac:dyDescent="0.3">
      <c r="B27" s="125"/>
      <c r="C27" s="125"/>
      <c r="D27" s="125"/>
      <c r="E27" s="125"/>
      <c r="F27" s="125"/>
      <c r="G27" s="125"/>
      <c r="H27" s="125"/>
      <c r="I27" s="125"/>
      <c r="J27" s="125"/>
      <c r="K27" s="125"/>
      <c r="L27" s="125"/>
      <c r="M27" s="125"/>
      <c r="N27" s="125"/>
      <c r="O27" s="125"/>
    </row>
    <row r="28" spans="2:15" ht="13" x14ac:dyDescent="0.3">
      <c r="B28" s="125"/>
      <c r="C28" s="125"/>
      <c r="D28" s="125"/>
      <c r="E28" s="125"/>
      <c r="F28" s="125"/>
      <c r="G28" s="125"/>
      <c r="H28" s="125"/>
      <c r="I28" s="125"/>
      <c r="J28" s="125"/>
      <c r="K28" s="125"/>
      <c r="L28" s="125"/>
      <c r="M28" s="125"/>
      <c r="N28" s="125"/>
      <c r="O28" s="125"/>
    </row>
    <row r="29" spans="2:15" ht="13" x14ac:dyDescent="0.3">
      <c r="B29" s="125"/>
      <c r="C29" s="125"/>
      <c r="D29" s="125"/>
      <c r="E29" s="125"/>
      <c r="F29" s="125"/>
      <c r="G29" s="125"/>
      <c r="H29" s="125"/>
      <c r="I29" s="125"/>
      <c r="J29" s="125"/>
      <c r="K29" s="125"/>
      <c r="L29" s="125"/>
      <c r="M29" s="125"/>
      <c r="N29" s="125"/>
      <c r="O29" s="125"/>
    </row>
    <row r="30" spans="2:15" ht="13" x14ac:dyDescent="0.3">
      <c r="B30" s="125"/>
      <c r="C30" s="125"/>
      <c r="D30" s="125"/>
      <c r="E30" s="125"/>
      <c r="F30" s="125"/>
      <c r="G30" s="125"/>
      <c r="H30" s="125"/>
      <c r="I30" s="125"/>
      <c r="J30" s="125"/>
      <c r="K30" s="125"/>
      <c r="L30" s="125"/>
      <c r="M30" s="125"/>
      <c r="N30" s="125"/>
      <c r="O30" s="125"/>
    </row>
    <row r="31" spans="2:15" ht="13" x14ac:dyDescent="0.3">
      <c r="B31" s="125"/>
      <c r="C31" s="125"/>
      <c r="D31" s="125"/>
      <c r="E31" s="125"/>
      <c r="F31" s="125"/>
      <c r="G31" s="125"/>
      <c r="H31" s="125"/>
      <c r="I31" s="125"/>
      <c r="J31" s="125"/>
      <c r="K31" s="125"/>
      <c r="L31" s="125"/>
      <c r="M31" s="125"/>
      <c r="N31" s="125"/>
      <c r="O31" s="125"/>
    </row>
    <row r="32" spans="2:15" ht="13" x14ac:dyDescent="0.3">
      <c r="B32" s="125"/>
      <c r="C32" s="125"/>
      <c r="D32" s="125"/>
      <c r="E32" s="125"/>
      <c r="F32" s="125"/>
      <c r="G32" s="125"/>
      <c r="H32" s="125"/>
      <c r="I32" s="125"/>
      <c r="J32" s="125"/>
      <c r="K32" s="125"/>
      <c r="L32" s="125"/>
      <c r="M32" s="125"/>
      <c r="N32" s="125"/>
      <c r="O32" s="125"/>
    </row>
    <row r="33" spans="2:15" ht="13" x14ac:dyDescent="0.3">
      <c r="B33" s="125"/>
      <c r="C33" s="125"/>
      <c r="D33" s="125"/>
      <c r="E33" s="125"/>
      <c r="F33" s="125"/>
      <c r="G33" s="125"/>
      <c r="H33" s="125"/>
      <c r="I33" s="125"/>
      <c r="J33" s="125"/>
      <c r="K33" s="125"/>
      <c r="L33" s="125"/>
      <c r="M33" s="125"/>
      <c r="N33" s="125"/>
      <c r="O33" s="125"/>
    </row>
    <row r="34" spans="2:15" ht="13" x14ac:dyDescent="0.3">
      <c r="B34" s="125"/>
      <c r="C34" s="125"/>
      <c r="D34" s="125"/>
      <c r="E34" s="125"/>
      <c r="F34" s="125"/>
      <c r="G34" s="125"/>
      <c r="H34" s="125"/>
      <c r="I34" s="125"/>
      <c r="J34" s="125"/>
      <c r="K34" s="125"/>
      <c r="L34" s="125"/>
      <c r="M34" s="125"/>
      <c r="N34" s="125"/>
      <c r="O34" s="125"/>
    </row>
    <row r="35" spans="2:15" ht="13" x14ac:dyDescent="0.3">
      <c r="B35" s="125"/>
      <c r="C35" s="125"/>
      <c r="D35" s="125"/>
      <c r="E35" s="125"/>
      <c r="F35" s="125"/>
      <c r="G35" s="125"/>
      <c r="H35" s="125"/>
      <c r="I35" s="125"/>
      <c r="J35" s="125"/>
      <c r="K35" s="125"/>
      <c r="L35" s="125"/>
      <c r="M35" s="125"/>
      <c r="N35" s="125"/>
      <c r="O35" s="125"/>
    </row>
    <row r="36" spans="2:15" ht="13" x14ac:dyDescent="0.3">
      <c r="B36" s="125"/>
      <c r="C36" s="125"/>
      <c r="D36" s="125"/>
      <c r="E36" s="125"/>
      <c r="F36" s="125"/>
      <c r="G36" s="125"/>
      <c r="H36" s="125"/>
      <c r="I36" s="125"/>
      <c r="J36" s="125"/>
      <c r="K36" s="125"/>
      <c r="L36" s="125"/>
      <c r="M36" s="125"/>
      <c r="N36" s="125"/>
      <c r="O36" s="125"/>
    </row>
    <row r="37" spans="2:15" ht="13" x14ac:dyDescent="0.3">
      <c r="B37" s="125"/>
      <c r="C37" s="125"/>
      <c r="D37" s="125"/>
      <c r="E37" s="125"/>
      <c r="F37" s="125"/>
      <c r="G37" s="125"/>
      <c r="H37" s="125"/>
      <c r="I37" s="125"/>
      <c r="J37" s="125"/>
      <c r="K37" s="125"/>
      <c r="L37" s="125"/>
      <c r="M37" s="125"/>
      <c r="N37" s="125"/>
      <c r="O37" s="125"/>
    </row>
    <row r="38" spans="2:15" ht="13" x14ac:dyDescent="0.3">
      <c r="B38" s="125"/>
      <c r="C38" s="125"/>
      <c r="D38" s="125"/>
      <c r="E38" s="125"/>
      <c r="F38" s="125"/>
      <c r="G38" s="125"/>
      <c r="H38" s="125"/>
      <c r="I38" s="125"/>
      <c r="J38" s="125"/>
      <c r="K38" s="125"/>
      <c r="L38" s="125"/>
      <c r="M38" s="125"/>
      <c r="N38" s="125"/>
      <c r="O38" s="125"/>
    </row>
    <row r="39" spans="2:15" ht="13" x14ac:dyDescent="0.3">
      <c r="B39" s="125"/>
      <c r="C39" s="125"/>
      <c r="D39" s="125"/>
      <c r="E39" s="125"/>
      <c r="F39" s="125"/>
      <c r="G39" s="125"/>
      <c r="H39" s="125"/>
      <c r="I39" s="125"/>
      <c r="J39" s="125"/>
      <c r="K39" s="125"/>
      <c r="L39" s="125"/>
      <c r="M39" s="125"/>
      <c r="N39" s="125"/>
      <c r="O39" s="125"/>
    </row>
    <row r="40" spans="2:15" ht="13" x14ac:dyDescent="0.3">
      <c r="B40" s="125"/>
      <c r="C40" s="125"/>
      <c r="D40" s="125"/>
      <c r="E40" s="125"/>
      <c r="F40" s="125"/>
      <c r="G40" s="125"/>
      <c r="H40" s="125"/>
      <c r="I40" s="125"/>
      <c r="J40" s="125"/>
      <c r="K40" s="125"/>
      <c r="L40" s="125"/>
      <c r="M40" s="125"/>
      <c r="N40" s="125"/>
      <c r="O40" s="125"/>
    </row>
    <row r="41" spans="2:15" ht="13" x14ac:dyDescent="0.3">
      <c r="B41" s="125"/>
      <c r="C41" s="125"/>
      <c r="D41" s="125"/>
      <c r="E41" s="125"/>
      <c r="F41" s="125"/>
      <c r="G41" s="125"/>
      <c r="H41" s="125"/>
      <c r="I41" s="125"/>
      <c r="J41" s="125"/>
      <c r="K41" s="125"/>
      <c r="L41" s="125"/>
      <c r="M41" s="125"/>
      <c r="N41" s="125"/>
      <c r="O41" s="125"/>
    </row>
    <row r="42" spans="2:15" ht="13" x14ac:dyDescent="0.3">
      <c r="B42" s="125"/>
      <c r="C42" s="125"/>
      <c r="D42" s="125"/>
      <c r="E42" s="125"/>
      <c r="F42" s="125"/>
      <c r="G42" s="125"/>
      <c r="H42" s="125"/>
      <c r="I42" s="125"/>
      <c r="J42" s="125"/>
      <c r="K42" s="125"/>
      <c r="L42" s="125"/>
      <c r="M42" s="125"/>
      <c r="N42" s="125"/>
      <c r="O42" s="125"/>
    </row>
    <row r="43" spans="2:15" ht="13" x14ac:dyDescent="0.3">
      <c r="B43" s="125"/>
      <c r="C43" s="125"/>
      <c r="D43" s="125"/>
      <c r="E43" s="125"/>
      <c r="F43" s="125"/>
      <c r="G43" s="125"/>
      <c r="H43" s="125"/>
      <c r="I43" s="125"/>
      <c r="J43" s="125"/>
      <c r="K43" s="125"/>
      <c r="L43" s="125"/>
      <c r="M43" s="125"/>
      <c r="N43" s="125"/>
      <c r="O43" s="125"/>
    </row>
    <row r="44" spans="2:15" ht="13" x14ac:dyDescent="0.3">
      <c r="B44" s="125"/>
      <c r="C44" s="125"/>
      <c r="D44" s="125"/>
      <c r="E44" s="125"/>
      <c r="F44" s="125"/>
      <c r="G44" s="125"/>
      <c r="H44" s="125"/>
      <c r="I44" s="125"/>
      <c r="J44" s="125"/>
      <c r="K44" s="125"/>
      <c r="L44" s="125"/>
      <c r="M44" s="125"/>
      <c r="N44" s="125"/>
      <c r="O44" s="125"/>
    </row>
    <row r="45" spans="2:15" ht="13" x14ac:dyDescent="0.3">
      <c r="B45" s="125"/>
      <c r="C45" s="125"/>
      <c r="D45" s="125"/>
      <c r="E45" s="125"/>
      <c r="F45" s="125"/>
      <c r="G45" s="125"/>
      <c r="H45" s="125"/>
      <c r="I45" s="125"/>
      <c r="J45" s="125"/>
      <c r="K45" s="125"/>
      <c r="L45" s="125"/>
      <c r="M45" s="125"/>
      <c r="N45" s="125"/>
      <c r="O45" s="125"/>
    </row>
    <row r="46" spans="2:15" ht="13" x14ac:dyDescent="0.3">
      <c r="B46" s="125"/>
      <c r="C46" s="125"/>
      <c r="D46" s="125"/>
      <c r="E46" s="125"/>
      <c r="F46" s="125"/>
      <c r="G46" s="125"/>
      <c r="H46" s="125"/>
      <c r="I46" s="125"/>
      <c r="J46" s="125"/>
      <c r="K46" s="125"/>
      <c r="L46" s="125"/>
      <c r="M46" s="125"/>
      <c r="N46" s="125"/>
      <c r="O46" s="125"/>
    </row>
    <row r="47" spans="2:15" ht="13" x14ac:dyDescent="0.3">
      <c r="B47" s="125"/>
      <c r="C47" s="125"/>
      <c r="D47" s="125"/>
      <c r="E47" s="125"/>
      <c r="F47" s="125"/>
      <c r="G47" s="125"/>
      <c r="H47" s="125"/>
      <c r="I47" s="125"/>
      <c r="J47" s="125"/>
      <c r="K47" s="125"/>
      <c r="L47" s="125"/>
      <c r="M47" s="125"/>
      <c r="N47" s="125"/>
      <c r="O47" s="125"/>
    </row>
    <row r="48" spans="2:15" ht="13" x14ac:dyDescent="0.3">
      <c r="B48" s="125"/>
      <c r="C48" s="125"/>
      <c r="D48" s="125"/>
      <c r="E48" s="125"/>
      <c r="F48" s="125"/>
      <c r="G48" s="125"/>
      <c r="H48" s="125"/>
      <c r="I48" s="125"/>
      <c r="J48" s="125"/>
      <c r="K48" s="125"/>
      <c r="L48" s="125"/>
      <c r="M48" s="125"/>
      <c r="N48" s="125"/>
      <c r="O48" s="125"/>
    </row>
    <row r="49" spans="2:15" ht="13" x14ac:dyDescent="0.3">
      <c r="B49" s="125"/>
      <c r="C49" s="125"/>
      <c r="D49" s="125"/>
      <c r="E49" s="125"/>
      <c r="F49" s="125"/>
      <c r="G49" s="125"/>
      <c r="H49" s="125"/>
      <c r="I49" s="125"/>
      <c r="J49" s="125"/>
      <c r="K49" s="125"/>
      <c r="L49" s="125"/>
      <c r="M49" s="125"/>
      <c r="N49" s="125"/>
      <c r="O49" s="125"/>
    </row>
    <row r="50" spans="2:15" ht="13" x14ac:dyDescent="0.3">
      <c r="B50" s="125"/>
      <c r="C50" s="125"/>
      <c r="D50" s="125"/>
      <c r="E50" s="125"/>
      <c r="F50" s="125"/>
      <c r="G50" s="125"/>
      <c r="H50" s="125"/>
      <c r="I50" s="125"/>
      <c r="J50" s="125"/>
      <c r="K50" s="125"/>
      <c r="L50" s="125"/>
      <c r="M50" s="125"/>
      <c r="N50" s="125"/>
      <c r="O50" s="125"/>
    </row>
    <row r="51" spans="2:15" ht="13" x14ac:dyDescent="0.3">
      <c r="B51" s="125"/>
      <c r="C51" s="125"/>
      <c r="D51" s="125"/>
      <c r="E51" s="125"/>
      <c r="F51" s="125"/>
      <c r="G51" s="125"/>
      <c r="H51" s="125"/>
      <c r="I51" s="125"/>
      <c r="J51" s="125"/>
      <c r="K51" s="125"/>
      <c r="L51" s="125"/>
      <c r="M51" s="125"/>
      <c r="N51" s="125"/>
      <c r="O51" s="125"/>
    </row>
    <row r="52" spans="2:15" ht="13" x14ac:dyDescent="0.3">
      <c r="B52" s="125"/>
      <c r="C52" s="125"/>
      <c r="D52" s="125"/>
      <c r="E52" s="125"/>
      <c r="F52" s="125"/>
      <c r="G52" s="125"/>
      <c r="H52" s="125"/>
      <c r="I52" s="125"/>
      <c r="J52" s="125"/>
      <c r="K52" s="125"/>
      <c r="L52" s="125"/>
      <c r="M52" s="125"/>
      <c r="N52" s="125"/>
      <c r="O52" s="125"/>
    </row>
    <row r="53" spans="2:15" ht="13" x14ac:dyDescent="0.3">
      <c r="B53" s="125"/>
      <c r="C53" s="125"/>
      <c r="D53" s="125"/>
      <c r="E53" s="125"/>
      <c r="F53" s="125"/>
      <c r="G53" s="125"/>
      <c r="H53" s="125"/>
      <c r="I53" s="125"/>
      <c r="J53" s="125"/>
      <c r="K53" s="125"/>
      <c r="L53" s="125"/>
      <c r="M53" s="125"/>
      <c r="N53" s="125"/>
      <c r="O53" s="125"/>
    </row>
    <row r="54" spans="2:15" ht="13" x14ac:dyDescent="0.3">
      <c r="B54" s="125"/>
      <c r="C54" s="125"/>
      <c r="D54" s="125"/>
      <c r="E54" s="125"/>
      <c r="F54" s="125"/>
      <c r="G54" s="125"/>
      <c r="H54" s="125"/>
      <c r="I54" s="125"/>
      <c r="J54" s="125"/>
      <c r="K54" s="125"/>
      <c r="L54" s="125"/>
      <c r="M54" s="125"/>
      <c r="N54" s="125"/>
      <c r="O54" s="125"/>
    </row>
    <row r="55" spans="2:15" ht="13" x14ac:dyDescent="0.3">
      <c r="B55" s="125"/>
      <c r="C55" s="125"/>
      <c r="D55" s="125"/>
      <c r="E55" s="125"/>
      <c r="F55" s="125"/>
      <c r="G55" s="125"/>
      <c r="H55" s="125"/>
      <c r="I55" s="125"/>
      <c r="J55" s="125"/>
      <c r="K55" s="125"/>
      <c r="L55" s="125"/>
      <c r="M55" s="125"/>
      <c r="N55" s="125"/>
      <c r="O55" s="125"/>
    </row>
    <row r="56" spans="2:15" ht="13" x14ac:dyDescent="0.3">
      <c r="B56" s="125"/>
      <c r="C56" s="125"/>
      <c r="D56" s="125"/>
      <c r="E56" s="125"/>
      <c r="F56" s="125"/>
      <c r="G56" s="125"/>
      <c r="H56" s="125"/>
      <c r="I56" s="125"/>
      <c r="J56" s="125"/>
      <c r="K56" s="125"/>
      <c r="L56" s="125"/>
      <c r="M56" s="125"/>
      <c r="N56" s="125"/>
      <c r="O56" s="125"/>
    </row>
    <row r="57" spans="2:15" ht="13" x14ac:dyDescent="0.3">
      <c r="B57" s="125"/>
      <c r="C57" s="125"/>
      <c r="D57" s="125"/>
      <c r="E57" s="125"/>
      <c r="F57" s="125"/>
      <c r="G57" s="125"/>
      <c r="H57" s="125"/>
      <c r="I57" s="125"/>
      <c r="J57" s="125"/>
      <c r="K57" s="125"/>
      <c r="L57" s="125"/>
      <c r="M57" s="125"/>
      <c r="N57" s="125"/>
      <c r="O57" s="125"/>
    </row>
    <row r="58" spans="2:15" ht="13" x14ac:dyDescent="0.3">
      <c r="B58" s="125"/>
      <c r="C58" s="125"/>
      <c r="D58" s="125"/>
      <c r="E58" s="125"/>
      <c r="F58" s="125"/>
      <c r="G58" s="125"/>
      <c r="H58" s="125"/>
      <c r="I58" s="125"/>
      <c r="J58" s="125"/>
      <c r="K58" s="125"/>
      <c r="L58" s="125"/>
      <c r="M58" s="125"/>
      <c r="N58" s="125"/>
      <c r="O58" s="125"/>
    </row>
    <row r="59" spans="2:15" ht="13" x14ac:dyDescent="0.3">
      <c r="B59" s="125"/>
      <c r="C59" s="125"/>
      <c r="D59" s="125"/>
      <c r="E59" s="125"/>
      <c r="F59" s="125"/>
      <c r="G59" s="125"/>
      <c r="H59" s="125"/>
      <c r="I59" s="125"/>
      <c r="J59" s="125"/>
      <c r="K59" s="125"/>
      <c r="L59" s="125"/>
      <c r="M59" s="125"/>
      <c r="N59" s="125"/>
      <c r="O59" s="125"/>
    </row>
    <row r="60" spans="2:15" ht="13" x14ac:dyDescent="0.3">
      <c r="B60" s="125"/>
      <c r="C60" s="125"/>
      <c r="D60" s="125"/>
      <c r="E60" s="125"/>
      <c r="F60" s="125"/>
      <c r="G60" s="125"/>
      <c r="H60" s="125"/>
      <c r="I60" s="125"/>
      <c r="J60" s="125"/>
      <c r="K60" s="125"/>
      <c r="L60" s="125"/>
      <c r="M60" s="125"/>
      <c r="N60" s="125"/>
      <c r="O60" s="125"/>
    </row>
    <row r="61" spans="2:15" ht="13" x14ac:dyDescent="0.3">
      <c r="B61" s="125"/>
      <c r="C61" s="125"/>
      <c r="D61" s="125"/>
      <c r="E61" s="125"/>
      <c r="F61" s="125"/>
      <c r="G61" s="125"/>
      <c r="H61" s="125"/>
      <c r="I61" s="125"/>
      <c r="J61" s="125"/>
      <c r="K61" s="125"/>
      <c r="L61" s="125"/>
      <c r="M61" s="125"/>
      <c r="N61" s="125"/>
      <c r="O61" s="125"/>
    </row>
    <row r="62" spans="2:15" ht="13" x14ac:dyDescent="0.3">
      <c r="B62" s="125"/>
      <c r="C62" s="125"/>
      <c r="D62" s="125"/>
      <c r="E62" s="125"/>
      <c r="F62" s="125"/>
      <c r="G62" s="125"/>
      <c r="H62" s="125"/>
      <c r="I62" s="125"/>
      <c r="J62" s="125"/>
      <c r="K62" s="125"/>
      <c r="L62" s="125"/>
      <c r="M62" s="125"/>
      <c r="N62" s="125"/>
      <c r="O62" s="125"/>
    </row>
    <row r="63" spans="2:15" ht="13" x14ac:dyDescent="0.3">
      <c r="B63" s="125"/>
      <c r="C63" s="125"/>
      <c r="D63" s="125"/>
      <c r="E63" s="125"/>
      <c r="F63" s="125"/>
      <c r="G63" s="125"/>
      <c r="H63" s="125"/>
      <c r="I63" s="125"/>
      <c r="J63" s="125"/>
      <c r="K63" s="125"/>
      <c r="L63" s="125"/>
      <c r="M63" s="125"/>
      <c r="N63" s="125"/>
      <c r="O63" s="125"/>
    </row>
    <row r="64" spans="2:15" ht="13" x14ac:dyDescent="0.3">
      <c r="B64" s="125"/>
      <c r="C64" s="125"/>
      <c r="D64" s="125"/>
      <c r="E64" s="125"/>
      <c r="F64" s="125"/>
      <c r="G64" s="125"/>
      <c r="H64" s="125"/>
      <c r="I64" s="125"/>
      <c r="J64" s="125"/>
      <c r="K64" s="125"/>
      <c r="L64" s="125"/>
      <c r="M64" s="125"/>
      <c r="N64" s="125"/>
      <c r="O64" s="125"/>
    </row>
    <row r="65" spans="2:15" ht="13" x14ac:dyDescent="0.3">
      <c r="B65" s="125"/>
      <c r="C65" s="125"/>
      <c r="D65" s="125"/>
      <c r="E65" s="125"/>
      <c r="F65" s="125"/>
      <c r="G65" s="125"/>
      <c r="H65" s="125"/>
      <c r="I65" s="125"/>
      <c r="J65" s="125"/>
      <c r="K65" s="125"/>
      <c r="L65" s="125"/>
      <c r="M65" s="125"/>
      <c r="N65" s="125"/>
      <c r="O65" s="125"/>
    </row>
    <row r="66" spans="2:15" ht="13" x14ac:dyDescent="0.3">
      <c r="B66" s="125"/>
      <c r="C66" s="125"/>
      <c r="D66" s="125"/>
      <c r="E66" s="125"/>
      <c r="F66" s="125"/>
      <c r="G66" s="125"/>
      <c r="H66" s="125"/>
      <c r="I66" s="125"/>
      <c r="J66" s="125"/>
      <c r="K66" s="125"/>
      <c r="L66" s="125"/>
      <c r="M66" s="125"/>
      <c r="N66" s="125"/>
      <c r="O66" s="125"/>
    </row>
    <row r="67" spans="2:15" ht="13" x14ac:dyDescent="0.3">
      <c r="B67" s="125"/>
      <c r="C67" s="125"/>
      <c r="D67" s="125"/>
      <c r="E67" s="125"/>
      <c r="F67" s="125"/>
      <c r="G67" s="125"/>
      <c r="H67" s="125"/>
      <c r="I67" s="125"/>
      <c r="J67" s="125"/>
      <c r="K67" s="125"/>
      <c r="L67" s="125"/>
      <c r="M67" s="125"/>
      <c r="N67" s="125"/>
      <c r="O67" s="125"/>
    </row>
    <row r="68" spans="2:15" ht="13" x14ac:dyDescent="0.3">
      <c r="B68" s="125"/>
      <c r="C68" s="125"/>
      <c r="D68" s="125"/>
      <c r="E68" s="125"/>
      <c r="F68" s="125"/>
      <c r="G68" s="125"/>
      <c r="H68" s="125"/>
      <c r="I68" s="125"/>
      <c r="J68" s="125"/>
      <c r="K68" s="125"/>
      <c r="L68" s="125"/>
      <c r="M68" s="125"/>
      <c r="N68" s="125"/>
      <c r="O68" s="125"/>
    </row>
    <row r="69" spans="2:15" ht="13" x14ac:dyDescent="0.3">
      <c r="B69" s="125"/>
      <c r="C69" s="125"/>
      <c r="D69" s="125"/>
      <c r="E69" s="125"/>
      <c r="F69" s="125"/>
      <c r="G69" s="125"/>
      <c r="H69" s="125"/>
      <c r="I69" s="125"/>
      <c r="J69" s="125"/>
      <c r="K69" s="125"/>
      <c r="L69" s="125"/>
      <c r="M69" s="125"/>
      <c r="N69" s="125"/>
      <c r="O69" s="125"/>
    </row>
    <row r="70" spans="2:15" ht="13" x14ac:dyDescent="0.3">
      <c r="B70" s="125"/>
      <c r="C70" s="125"/>
      <c r="D70" s="125"/>
      <c r="E70" s="125"/>
      <c r="F70" s="125"/>
      <c r="G70" s="125"/>
      <c r="H70" s="125"/>
      <c r="I70" s="125"/>
      <c r="J70" s="125"/>
      <c r="K70" s="125"/>
      <c r="L70" s="125"/>
      <c r="M70" s="125"/>
      <c r="N70" s="125"/>
      <c r="O70" s="125"/>
    </row>
    <row r="71" spans="2:15" ht="13" x14ac:dyDescent="0.3">
      <c r="B71" s="125"/>
      <c r="C71" s="125"/>
      <c r="D71" s="125"/>
      <c r="E71" s="125"/>
      <c r="F71" s="125"/>
      <c r="G71" s="125"/>
      <c r="H71" s="125"/>
      <c r="I71" s="125"/>
      <c r="J71" s="125"/>
      <c r="K71" s="125"/>
      <c r="L71" s="125"/>
      <c r="M71" s="125"/>
      <c r="N71" s="125"/>
      <c r="O71" s="125"/>
    </row>
    <row r="72" spans="2:15" ht="13" x14ac:dyDescent="0.3">
      <c r="B72" s="125"/>
      <c r="C72" s="125"/>
      <c r="D72" s="125"/>
      <c r="E72" s="125"/>
      <c r="F72" s="125"/>
      <c r="G72" s="125"/>
      <c r="H72" s="125"/>
      <c r="I72" s="125"/>
      <c r="J72" s="125"/>
      <c r="K72" s="125"/>
      <c r="L72" s="125"/>
      <c r="M72" s="125"/>
      <c r="N72" s="125"/>
      <c r="O72" s="125"/>
    </row>
    <row r="73" spans="2:15" ht="13" x14ac:dyDescent="0.3">
      <c r="B73" s="125"/>
      <c r="C73" s="125"/>
      <c r="D73" s="125"/>
      <c r="E73" s="125"/>
      <c r="F73" s="125"/>
      <c r="G73" s="125"/>
      <c r="H73" s="125"/>
      <c r="I73" s="125"/>
      <c r="J73" s="125"/>
      <c r="K73" s="125"/>
      <c r="L73" s="125"/>
      <c r="M73" s="125"/>
      <c r="N73" s="125"/>
      <c r="O73" s="125"/>
    </row>
    <row r="74" spans="2:15" ht="13" x14ac:dyDescent="0.3">
      <c r="B74" s="125"/>
      <c r="C74" s="125"/>
      <c r="D74" s="125"/>
      <c r="E74" s="125"/>
      <c r="F74" s="125"/>
      <c r="G74" s="125"/>
      <c r="H74" s="125"/>
      <c r="I74" s="125"/>
      <c r="J74" s="125"/>
      <c r="K74" s="125"/>
      <c r="L74" s="125"/>
      <c r="M74" s="125"/>
      <c r="N74" s="125"/>
      <c r="O74" s="125"/>
    </row>
    <row r="75" spans="2:15" ht="13" x14ac:dyDescent="0.3">
      <c r="B75" s="125"/>
      <c r="C75" s="125"/>
      <c r="D75" s="125"/>
      <c r="E75" s="125"/>
      <c r="F75" s="125"/>
      <c r="G75" s="125"/>
      <c r="H75" s="125"/>
      <c r="I75" s="125"/>
      <c r="J75" s="125"/>
      <c r="K75" s="125"/>
      <c r="L75" s="125"/>
      <c r="M75" s="125"/>
      <c r="N75" s="125"/>
      <c r="O75" s="125"/>
    </row>
    <row r="76" spans="2:15" ht="13" x14ac:dyDescent="0.3">
      <c r="B76" s="125"/>
      <c r="C76" s="125"/>
      <c r="D76" s="125"/>
      <c r="E76" s="125"/>
      <c r="F76" s="125"/>
      <c r="G76" s="125"/>
      <c r="H76" s="125"/>
      <c r="I76" s="125"/>
      <c r="J76" s="125"/>
      <c r="K76" s="125"/>
      <c r="L76" s="125"/>
      <c r="M76" s="125"/>
      <c r="N76" s="125"/>
      <c r="O76" s="125"/>
    </row>
    <row r="77" spans="2:15" ht="13" x14ac:dyDescent="0.3">
      <c r="B77" s="125"/>
      <c r="C77" s="125"/>
      <c r="D77" s="125"/>
      <c r="E77" s="125"/>
      <c r="F77" s="125"/>
      <c r="G77" s="125"/>
      <c r="H77" s="125"/>
      <c r="I77" s="125"/>
      <c r="J77" s="125"/>
      <c r="K77" s="125"/>
      <c r="L77" s="125"/>
      <c r="M77" s="125"/>
      <c r="N77" s="125"/>
      <c r="O77" s="125"/>
    </row>
    <row r="78" spans="2:15" ht="13" x14ac:dyDescent="0.3">
      <c r="B78" s="125"/>
      <c r="C78" s="125"/>
      <c r="D78" s="125"/>
      <c r="E78" s="125"/>
      <c r="F78" s="125"/>
      <c r="G78" s="125"/>
      <c r="H78" s="125"/>
      <c r="I78" s="125"/>
      <c r="J78" s="125"/>
      <c r="K78" s="125"/>
      <c r="L78" s="125"/>
      <c r="M78" s="125"/>
      <c r="N78" s="125"/>
      <c r="O78" s="125"/>
    </row>
    <row r="79" spans="2:15" ht="13" x14ac:dyDescent="0.3">
      <c r="B79" s="125"/>
      <c r="C79" s="125"/>
      <c r="D79" s="125"/>
      <c r="E79" s="125"/>
      <c r="F79" s="125"/>
      <c r="G79" s="125"/>
      <c r="H79" s="125"/>
      <c r="I79" s="125"/>
      <c r="J79" s="125"/>
      <c r="K79" s="125"/>
      <c r="L79" s="125"/>
      <c r="M79" s="125"/>
      <c r="N79" s="125"/>
      <c r="O79" s="125"/>
    </row>
    <row r="80" spans="2:15" ht="13" x14ac:dyDescent="0.3">
      <c r="B80" s="125"/>
      <c r="C80" s="125"/>
      <c r="D80" s="125"/>
      <c r="E80" s="125"/>
      <c r="F80" s="125"/>
      <c r="G80" s="125"/>
      <c r="H80" s="125"/>
      <c r="I80" s="125"/>
      <c r="J80" s="125"/>
      <c r="K80" s="125"/>
      <c r="L80" s="125"/>
      <c r="M80" s="125"/>
      <c r="N80" s="125"/>
      <c r="O80" s="125"/>
    </row>
    <row r="81" spans="2:15" ht="13" x14ac:dyDescent="0.3">
      <c r="B81" s="125"/>
      <c r="C81" s="125"/>
      <c r="D81" s="125"/>
      <c r="E81" s="125"/>
      <c r="F81" s="125"/>
      <c r="G81" s="125"/>
      <c r="H81" s="125"/>
      <c r="I81" s="125"/>
      <c r="J81" s="125"/>
      <c r="K81" s="125"/>
      <c r="L81" s="125"/>
      <c r="M81" s="125"/>
      <c r="N81" s="125"/>
      <c r="O81" s="125"/>
    </row>
    <row r="82" spans="2:15" ht="13" x14ac:dyDescent="0.3">
      <c r="B82" s="125"/>
      <c r="C82" s="125"/>
      <c r="D82" s="125"/>
      <c r="E82" s="125"/>
      <c r="F82" s="125"/>
      <c r="G82" s="125"/>
      <c r="H82" s="125"/>
      <c r="I82" s="125"/>
      <c r="J82" s="125"/>
      <c r="K82" s="125"/>
      <c r="L82" s="125"/>
      <c r="M82" s="125"/>
      <c r="N82" s="125"/>
      <c r="O82" s="125"/>
    </row>
    <row r="83" spans="2:15" ht="13" x14ac:dyDescent="0.3">
      <c r="B83" s="125"/>
      <c r="C83" s="125"/>
      <c r="D83" s="125"/>
      <c r="E83" s="125"/>
      <c r="F83" s="125"/>
      <c r="G83" s="125"/>
      <c r="H83" s="125"/>
      <c r="I83" s="125"/>
      <c r="J83" s="125"/>
      <c r="K83" s="125"/>
      <c r="L83" s="125"/>
      <c r="M83" s="125"/>
      <c r="N83" s="125"/>
      <c r="O83" s="125"/>
    </row>
    <row r="84" spans="2:15" ht="13" x14ac:dyDescent="0.3">
      <c r="B84" s="125"/>
      <c r="C84" s="125"/>
      <c r="D84" s="125"/>
      <c r="E84" s="125"/>
      <c r="F84" s="125"/>
      <c r="G84" s="125"/>
      <c r="H84" s="125"/>
      <c r="I84" s="125"/>
      <c r="J84" s="125"/>
      <c r="K84" s="125"/>
      <c r="L84" s="125"/>
      <c r="M84" s="125"/>
      <c r="N84" s="125"/>
      <c r="O84" s="125"/>
    </row>
    <row r="85" spans="2:15" ht="13" x14ac:dyDescent="0.3">
      <c r="B85" s="125"/>
      <c r="C85" s="125"/>
      <c r="D85" s="125"/>
      <c r="E85" s="125"/>
      <c r="F85" s="125"/>
      <c r="G85" s="125"/>
      <c r="H85" s="125"/>
      <c r="I85" s="125"/>
      <c r="J85" s="125"/>
      <c r="K85" s="125"/>
      <c r="L85" s="125"/>
      <c r="M85" s="125"/>
      <c r="N85" s="125"/>
      <c r="O85" s="125"/>
    </row>
    <row r="86" spans="2:15" ht="13" x14ac:dyDescent="0.3">
      <c r="B86" s="125"/>
      <c r="C86" s="125"/>
      <c r="D86" s="125"/>
      <c r="E86" s="125"/>
      <c r="F86" s="125"/>
      <c r="G86" s="125"/>
      <c r="H86" s="125"/>
      <c r="I86" s="125"/>
      <c r="J86" s="125"/>
      <c r="K86" s="125"/>
      <c r="L86" s="125"/>
      <c r="M86" s="125"/>
      <c r="N86" s="125"/>
      <c r="O86" s="125"/>
    </row>
    <row r="87" spans="2:15" ht="13" x14ac:dyDescent="0.3">
      <c r="B87" s="125"/>
      <c r="C87" s="125"/>
      <c r="D87" s="125"/>
      <c r="E87" s="125"/>
      <c r="F87" s="125"/>
      <c r="G87" s="125"/>
      <c r="H87" s="125"/>
      <c r="I87" s="125"/>
      <c r="J87" s="125"/>
      <c r="K87" s="125"/>
      <c r="L87" s="125"/>
      <c r="M87" s="125"/>
      <c r="N87" s="125"/>
      <c r="O87" s="125"/>
    </row>
    <row r="88" spans="2:15" ht="13" x14ac:dyDescent="0.3">
      <c r="B88" s="125"/>
      <c r="C88" s="125"/>
      <c r="D88" s="125"/>
      <c r="E88" s="125"/>
      <c r="F88" s="125"/>
      <c r="G88" s="125"/>
      <c r="H88" s="125"/>
      <c r="I88" s="125"/>
      <c r="J88" s="125"/>
      <c r="K88" s="125"/>
      <c r="L88" s="125"/>
      <c r="M88" s="125"/>
      <c r="N88" s="125"/>
      <c r="O88" s="125"/>
    </row>
    <row r="89" spans="2:15" ht="13" x14ac:dyDescent="0.3">
      <c r="B89" s="125"/>
      <c r="C89" s="125"/>
      <c r="D89" s="125"/>
      <c r="E89" s="125"/>
      <c r="F89" s="125"/>
      <c r="G89" s="125"/>
      <c r="H89" s="125"/>
      <c r="I89" s="125"/>
      <c r="J89" s="125"/>
      <c r="K89" s="125"/>
      <c r="L89" s="125"/>
      <c r="M89" s="125"/>
      <c r="N89" s="125"/>
      <c r="O89" s="125"/>
    </row>
    <row r="90" spans="2:15" ht="13" x14ac:dyDescent="0.3">
      <c r="B90" s="125"/>
      <c r="C90" s="125"/>
      <c r="D90" s="125"/>
      <c r="E90" s="125"/>
      <c r="F90" s="125"/>
      <c r="G90" s="125"/>
      <c r="H90" s="125"/>
      <c r="I90" s="125"/>
      <c r="J90" s="125"/>
      <c r="K90" s="125"/>
      <c r="L90" s="125"/>
      <c r="M90" s="125"/>
      <c r="N90" s="125"/>
      <c r="O90" s="125"/>
    </row>
    <row r="91" spans="2:15" ht="13" x14ac:dyDescent="0.3">
      <c r="B91" s="125"/>
      <c r="C91" s="125"/>
      <c r="D91" s="125"/>
      <c r="E91" s="125"/>
      <c r="F91" s="125"/>
      <c r="G91" s="125"/>
      <c r="H91" s="125"/>
      <c r="I91" s="125"/>
      <c r="J91" s="125"/>
      <c r="K91" s="125"/>
      <c r="L91" s="125"/>
      <c r="M91" s="125"/>
      <c r="N91" s="125"/>
      <c r="O91" s="125"/>
    </row>
    <row r="92" spans="2:15" ht="13" x14ac:dyDescent="0.3">
      <c r="B92" s="125"/>
      <c r="C92" s="125"/>
      <c r="D92" s="125"/>
      <c r="E92" s="125"/>
      <c r="F92" s="125"/>
      <c r="G92" s="125"/>
      <c r="H92" s="125"/>
      <c r="I92" s="125"/>
      <c r="J92" s="125"/>
      <c r="K92" s="125"/>
      <c r="L92" s="125"/>
      <c r="M92" s="125"/>
      <c r="N92" s="125"/>
      <c r="O92" s="125"/>
    </row>
    <row r="93" spans="2:15" ht="13" x14ac:dyDescent="0.3">
      <c r="B93" s="125"/>
      <c r="C93" s="125"/>
      <c r="D93" s="125"/>
      <c r="E93" s="125"/>
      <c r="F93" s="125"/>
      <c r="G93" s="125"/>
      <c r="H93" s="125"/>
      <c r="I93" s="125"/>
      <c r="J93" s="125"/>
      <c r="K93" s="125"/>
      <c r="L93" s="125"/>
      <c r="M93" s="125"/>
      <c r="N93" s="125"/>
      <c r="O93" s="125"/>
    </row>
    <row r="94" spans="2:15" ht="13" x14ac:dyDescent="0.3">
      <c r="B94" s="125"/>
      <c r="C94" s="125"/>
      <c r="D94" s="125"/>
      <c r="E94" s="125"/>
      <c r="F94" s="125"/>
      <c r="G94" s="125"/>
      <c r="H94" s="125"/>
      <c r="I94" s="125"/>
      <c r="J94" s="125"/>
      <c r="K94" s="125"/>
      <c r="L94" s="125"/>
      <c r="M94" s="125"/>
      <c r="N94" s="125"/>
      <c r="O94" s="125"/>
    </row>
    <row r="95" spans="2:15" ht="13" x14ac:dyDescent="0.3">
      <c r="B95" s="125"/>
      <c r="C95" s="125"/>
      <c r="D95" s="125"/>
      <c r="E95" s="125"/>
      <c r="F95" s="125"/>
      <c r="G95" s="125"/>
      <c r="H95" s="125"/>
      <c r="I95" s="125"/>
      <c r="J95" s="125"/>
      <c r="K95" s="125"/>
      <c r="L95" s="125"/>
      <c r="M95" s="125"/>
      <c r="N95" s="125"/>
      <c r="O95" s="125"/>
    </row>
    <row r="96" spans="2:15" ht="13" x14ac:dyDescent="0.3">
      <c r="B96" s="125"/>
      <c r="C96" s="125"/>
      <c r="D96" s="125"/>
      <c r="E96" s="125"/>
      <c r="F96" s="125"/>
      <c r="G96" s="125"/>
      <c r="H96" s="125"/>
      <c r="I96" s="125"/>
      <c r="J96" s="125"/>
      <c r="K96" s="125"/>
      <c r="L96" s="125"/>
      <c r="M96" s="125"/>
      <c r="N96" s="125"/>
      <c r="O96" s="125"/>
    </row>
    <row r="97" spans="2:15" ht="13" x14ac:dyDescent="0.3">
      <c r="B97" s="125"/>
      <c r="C97" s="125"/>
      <c r="D97" s="125"/>
      <c r="E97" s="125"/>
      <c r="F97" s="125"/>
      <c r="G97" s="125"/>
      <c r="H97" s="125"/>
      <c r="I97" s="125"/>
      <c r="J97" s="125"/>
      <c r="K97" s="125"/>
      <c r="L97" s="125"/>
      <c r="M97" s="125"/>
      <c r="N97" s="125"/>
      <c r="O97" s="125"/>
    </row>
    <row r="98" spans="2:15" ht="13" x14ac:dyDescent="0.3">
      <c r="B98" s="125"/>
      <c r="C98" s="125"/>
      <c r="D98" s="125"/>
      <c r="E98" s="125"/>
      <c r="F98" s="125"/>
      <c r="G98" s="125"/>
      <c r="H98" s="125"/>
      <c r="I98" s="125"/>
      <c r="J98" s="125"/>
      <c r="K98" s="125"/>
      <c r="L98" s="125"/>
      <c r="M98" s="125"/>
      <c r="N98" s="125"/>
      <c r="O98" s="125"/>
    </row>
    <row r="99" spans="2:15" ht="13" x14ac:dyDescent="0.3">
      <c r="B99" s="125"/>
      <c r="C99" s="125"/>
      <c r="D99" s="125"/>
      <c r="E99" s="125"/>
      <c r="F99" s="125"/>
      <c r="G99" s="125"/>
      <c r="H99" s="125"/>
      <c r="I99" s="125"/>
      <c r="J99" s="125"/>
      <c r="K99" s="125"/>
      <c r="L99" s="125"/>
      <c r="M99" s="125"/>
      <c r="N99" s="125"/>
      <c r="O99" s="125"/>
    </row>
    <row r="100" spans="2:15" ht="13" x14ac:dyDescent="0.3">
      <c r="B100" s="125"/>
      <c r="C100" s="125"/>
      <c r="D100" s="125"/>
      <c r="E100" s="125"/>
      <c r="F100" s="125"/>
      <c r="G100" s="125"/>
      <c r="H100" s="125"/>
      <c r="I100" s="125"/>
      <c r="J100" s="125"/>
      <c r="K100" s="125"/>
      <c r="L100" s="125"/>
      <c r="M100" s="125"/>
      <c r="N100" s="125"/>
      <c r="O100" s="125"/>
    </row>
    <row r="101" spans="2:15" ht="13" x14ac:dyDescent="0.3">
      <c r="B101" s="125"/>
      <c r="C101" s="125"/>
      <c r="D101" s="125"/>
      <c r="E101" s="125"/>
      <c r="F101" s="125"/>
      <c r="G101" s="125"/>
      <c r="H101" s="125"/>
      <c r="I101" s="125"/>
      <c r="J101" s="125"/>
      <c r="K101" s="125"/>
      <c r="L101" s="125"/>
      <c r="M101" s="125"/>
      <c r="N101" s="125"/>
      <c r="O101" s="125"/>
    </row>
    <row r="102" spans="2:15" ht="13" x14ac:dyDescent="0.3">
      <c r="B102" s="125"/>
      <c r="C102" s="125"/>
      <c r="D102" s="125"/>
      <c r="E102" s="125"/>
      <c r="F102" s="125"/>
      <c r="G102" s="125"/>
      <c r="H102" s="125"/>
      <c r="I102" s="125"/>
      <c r="J102" s="125"/>
      <c r="K102" s="125"/>
      <c r="L102" s="125"/>
      <c r="M102" s="125"/>
      <c r="N102" s="125"/>
      <c r="O102" s="125"/>
    </row>
    <row r="103" spans="2:15" ht="13" x14ac:dyDescent="0.3">
      <c r="B103" s="125"/>
      <c r="C103" s="125"/>
      <c r="D103" s="125"/>
      <c r="E103" s="125"/>
      <c r="F103" s="125"/>
      <c r="G103" s="125"/>
      <c r="H103" s="125"/>
      <c r="I103" s="125"/>
      <c r="J103" s="125"/>
      <c r="K103" s="125"/>
      <c r="L103" s="125"/>
      <c r="M103" s="125"/>
      <c r="N103" s="125"/>
      <c r="O103" s="125"/>
    </row>
    <row r="104" spans="2:15" ht="13" x14ac:dyDescent="0.3">
      <c r="B104" s="125"/>
      <c r="C104" s="125"/>
      <c r="D104" s="125"/>
      <c r="E104" s="125"/>
      <c r="F104" s="125"/>
      <c r="G104" s="125"/>
      <c r="H104" s="125"/>
      <c r="I104" s="125"/>
      <c r="J104" s="125"/>
      <c r="K104" s="125"/>
      <c r="L104" s="125"/>
      <c r="M104" s="125"/>
      <c r="N104" s="125"/>
      <c r="O104" s="125"/>
    </row>
    <row r="105" spans="2:15" ht="13" x14ac:dyDescent="0.3">
      <c r="B105" s="125"/>
      <c r="C105" s="125"/>
      <c r="D105" s="125"/>
      <c r="E105" s="125"/>
      <c r="F105" s="125"/>
      <c r="G105" s="125"/>
      <c r="H105" s="125"/>
      <c r="I105" s="125"/>
      <c r="J105" s="125"/>
      <c r="K105" s="125"/>
      <c r="L105" s="125"/>
      <c r="M105" s="125"/>
      <c r="N105" s="125"/>
      <c r="O105" s="125"/>
    </row>
    <row r="106" spans="2:15" ht="13" x14ac:dyDescent="0.3">
      <c r="B106" s="125"/>
      <c r="C106" s="125"/>
      <c r="D106" s="125"/>
      <c r="E106" s="125"/>
      <c r="F106" s="125"/>
      <c r="G106" s="125"/>
      <c r="H106" s="125"/>
      <c r="I106" s="125"/>
      <c r="J106" s="125"/>
      <c r="K106" s="125"/>
      <c r="L106" s="125"/>
      <c r="M106" s="125"/>
      <c r="N106" s="125"/>
      <c r="O106" s="125"/>
    </row>
    <row r="107" spans="2:15" ht="13" x14ac:dyDescent="0.3">
      <c r="B107" s="125"/>
      <c r="C107" s="125"/>
      <c r="D107" s="125"/>
      <c r="E107" s="125"/>
      <c r="F107" s="125"/>
      <c r="G107" s="125"/>
      <c r="H107" s="125"/>
      <c r="I107" s="125"/>
      <c r="J107" s="125"/>
      <c r="K107" s="125"/>
      <c r="L107" s="125"/>
      <c r="M107" s="125"/>
      <c r="N107" s="125"/>
      <c r="O107" s="125"/>
    </row>
    <row r="108" spans="2:15" ht="13" x14ac:dyDescent="0.3">
      <c r="B108" s="125"/>
      <c r="C108" s="125"/>
      <c r="D108" s="125"/>
      <c r="E108" s="125"/>
      <c r="F108" s="125"/>
      <c r="G108" s="125"/>
      <c r="H108" s="125"/>
      <c r="I108" s="125"/>
      <c r="J108" s="125"/>
      <c r="K108" s="125"/>
      <c r="L108" s="125"/>
      <c r="M108" s="125"/>
      <c r="N108" s="125"/>
      <c r="O108" s="125"/>
    </row>
    <row r="109" spans="2:15" ht="13" x14ac:dyDescent="0.3">
      <c r="B109" s="125"/>
      <c r="C109" s="125"/>
      <c r="D109" s="125"/>
      <c r="E109" s="125"/>
      <c r="F109" s="125"/>
      <c r="G109" s="125"/>
      <c r="H109" s="125"/>
      <c r="I109" s="125"/>
      <c r="J109" s="125"/>
      <c r="K109" s="125"/>
      <c r="L109" s="125"/>
      <c r="M109" s="125"/>
      <c r="N109" s="125"/>
      <c r="O109" s="125"/>
    </row>
    <row r="110" spans="2:15" ht="13" x14ac:dyDescent="0.3">
      <c r="B110" s="125"/>
      <c r="C110" s="125"/>
      <c r="D110" s="125"/>
      <c r="E110" s="125"/>
      <c r="F110" s="125"/>
      <c r="G110" s="125"/>
      <c r="H110" s="125"/>
      <c r="I110" s="125"/>
      <c r="J110" s="125"/>
      <c r="K110" s="125"/>
      <c r="L110" s="125"/>
      <c r="M110" s="125"/>
      <c r="N110" s="125"/>
      <c r="O110" s="125"/>
    </row>
    <row r="111" spans="2:15" ht="13" x14ac:dyDescent="0.3">
      <c r="B111" s="125"/>
      <c r="C111" s="125"/>
      <c r="D111" s="125"/>
      <c r="E111" s="125"/>
      <c r="F111" s="125"/>
      <c r="G111" s="125"/>
      <c r="H111" s="125"/>
      <c r="I111" s="125"/>
      <c r="J111" s="125"/>
      <c r="K111" s="125"/>
      <c r="L111" s="125"/>
      <c r="M111" s="125"/>
      <c r="N111" s="125"/>
      <c r="O111" s="125"/>
    </row>
    <row r="112" spans="2:15" ht="13" x14ac:dyDescent="0.3">
      <c r="B112" s="125"/>
      <c r="C112" s="125"/>
      <c r="D112" s="125"/>
      <c r="E112" s="125"/>
      <c r="F112" s="125"/>
      <c r="G112" s="125"/>
      <c r="H112" s="125"/>
      <c r="I112" s="125"/>
      <c r="J112" s="125"/>
      <c r="K112" s="125"/>
      <c r="L112" s="125"/>
      <c r="M112" s="125"/>
      <c r="N112" s="125"/>
      <c r="O112" s="125"/>
    </row>
    <row r="113" spans="2:15" ht="13" x14ac:dyDescent="0.3">
      <c r="B113" s="125"/>
      <c r="C113" s="125"/>
      <c r="D113" s="125"/>
      <c r="E113" s="125"/>
      <c r="F113" s="125"/>
      <c r="G113" s="125"/>
      <c r="H113" s="125"/>
      <c r="I113" s="125"/>
      <c r="J113" s="125"/>
      <c r="K113" s="125"/>
      <c r="L113" s="125"/>
      <c r="M113" s="125"/>
      <c r="N113" s="125"/>
      <c r="O113" s="125"/>
    </row>
    <row r="114" spans="2:15" ht="13" x14ac:dyDescent="0.3">
      <c r="B114" s="125"/>
      <c r="C114" s="125"/>
      <c r="D114" s="125"/>
      <c r="E114" s="125"/>
      <c r="F114" s="125"/>
      <c r="G114" s="125"/>
      <c r="H114" s="125"/>
      <c r="I114" s="125"/>
      <c r="J114" s="125"/>
      <c r="K114" s="125"/>
      <c r="L114" s="125"/>
      <c r="M114" s="125"/>
      <c r="N114" s="125"/>
      <c r="O114" s="125"/>
    </row>
    <row r="115" spans="2:15" ht="13" x14ac:dyDescent="0.3">
      <c r="B115" s="125"/>
      <c r="C115" s="125"/>
      <c r="D115" s="125"/>
      <c r="E115" s="125"/>
      <c r="F115" s="125"/>
      <c r="G115" s="125"/>
      <c r="H115" s="125"/>
      <c r="I115" s="125"/>
      <c r="J115" s="125"/>
      <c r="K115" s="125"/>
      <c r="L115" s="125"/>
      <c r="M115" s="125"/>
      <c r="N115" s="125"/>
      <c r="O115" s="125"/>
    </row>
    <row r="116" spans="2:15" ht="13" x14ac:dyDescent="0.3">
      <c r="B116" s="125"/>
      <c r="C116" s="125"/>
      <c r="D116" s="125"/>
      <c r="E116" s="125"/>
      <c r="F116" s="125"/>
      <c r="G116" s="125"/>
      <c r="H116" s="125"/>
      <c r="I116" s="125"/>
      <c r="J116" s="125"/>
      <c r="K116" s="125"/>
      <c r="L116" s="125"/>
      <c r="M116" s="125"/>
      <c r="N116" s="125"/>
      <c r="O116" s="125"/>
    </row>
    <row r="117" spans="2:15" ht="13" x14ac:dyDescent="0.3">
      <c r="B117" s="125"/>
      <c r="C117" s="125"/>
      <c r="D117" s="125"/>
      <c r="E117" s="125"/>
      <c r="F117" s="125"/>
      <c r="G117" s="125"/>
      <c r="H117" s="125"/>
      <c r="I117" s="125"/>
      <c r="J117" s="125"/>
      <c r="K117" s="125"/>
      <c r="L117" s="125"/>
      <c r="M117" s="125"/>
      <c r="N117" s="125"/>
      <c r="O117" s="125"/>
    </row>
    <row r="118" spans="2:15" ht="13" x14ac:dyDescent="0.3">
      <c r="B118" s="125"/>
      <c r="C118" s="125"/>
      <c r="D118" s="125"/>
      <c r="E118" s="125"/>
      <c r="F118" s="125"/>
      <c r="G118" s="125"/>
      <c r="H118" s="125"/>
      <c r="I118" s="125"/>
      <c r="J118" s="125"/>
      <c r="K118" s="125"/>
      <c r="L118" s="125"/>
      <c r="M118" s="125"/>
      <c r="N118" s="125"/>
      <c r="O118" s="125"/>
    </row>
    <row r="119" spans="2:15" ht="13" x14ac:dyDescent="0.3">
      <c r="B119" s="125"/>
      <c r="C119" s="125"/>
      <c r="D119" s="125"/>
      <c r="E119" s="125"/>
      <c r="F119" s="125"/>
      <c r="G119" s="125"/>
      <c r="H119" s="125"/>
      <c r="I119" s="125"/>
      <c r="J119" s="125"/>
      <c r="K119" s="125"/>
      <c r="L119" s="125"/>
      <c r="M119" s="125"/>
      <c r="N119" s="125"/>
      <c r="O119" s="125"/>
    </row>
    <row r="120" spans="2:15" ht="13" x14ac:dyDescent="0.3">
      <c r="B120" s="125"/>
      <c r="C120" s="125"/>
      <c r="D120" s="125"/>
      <c r="E120" s="125"/>
      <c r="F120" s="125"/>
      <c r="G120" s="125"/>
      <c r="H120" s="125"/>
      <c r="I120" s="125"/>
      <c r="J120" s="125"/>
      <c r="K120" s="125"/>
      <c r="L120" s="125"/>
      <c r="M120" s="125"/>
      <c r="N120" s="125"/>
      <c r="O120" s="125"/>
    </row>
    <row r="121" spans="2:15" ht="13" x14ac:dyDescent="0.3">
      <c r="B121" s="125"/>
      <c r="C121" s="125"/>
      <c r="D121" s="125"/>
      <c r="E121" s="125"/>
      <c r="F121" s="125"/>
      <c r="G121" s="125"/>
      <c r="H121" s="125"/>
      <c r="I121" s="125"/>
      <c r="J121" s="125"/>
      <c r="K121" s="125"/>
      <c r="L121" s="125"/>
      <c r="M121" s="125"/>
      <c r="N121" s="125"/>
      <c r="O121" s="125"/>
    </row>
    <row r="122" spans="2:15" ht="13" x14ac:dyDescent="0.3">
      <c r="B122" s="125"/>
      <c r="C122" s="125"/>
      <c r="D122" s="125"/>
      <c r="E122" s="125"/>
      <c r="F122" s="125"/>
      <c r="G122" s="125"/>
      <c r="H122" s="125"/>
      <c r="I122" s="125"/>
      <c r="J122" s="125"/>
      <c r="K122" s="125"/>
      <c r="L122" s="125"/>
      <c r="M122" s="125"/>
      <c r="N122" s="125"/>
      <c r="O122" s="125"/>
    </row>
    <row r="123" spans="2:15" ht="13" x14ac:dyDescent="0.3">
      <c r="B123" s="125"/>
      <c r="C123" s="125"/>
      <c r="D123" s="125"/>
      <c r="E123" s="125"/>
      <c r="F123" s="125"/>
      <c r="G123" s="125"/>
      <c r="H123" s="125"/>
      <c r="I123" s="125"/>
      <c r="J123" s="125"/>
      <c r="K123" s="125"/>
      <c r="L123" s="125"/>
      <c r="M123" s="125"/>
      <c r="N123" s="125"/>
      <c r="O123" s="125"/>
    </row>
    <row r="124" spans="2:15" ht="13" x14ac:dyDescent="0.3">
      <c r="B124" s="125"/>
      <c r="C124" s="125"/>
      <c r="D124" s="125"/>
      <c r="E124" s="125"/>
      <c r="F124" s="125"/>
      <c r="G124" s="125"/>
      <c r="H124" s="125"/>
      <c r="I124" s="125"/>
      <c r="J124" s="125"/>
      <c r="K124" s="125"/>
      <c r="L124" s="125"/>
      <c r="M124" s="125"/>
      <c r="N124" s="125"/>
      <c r="O124" s="125"/>
    </row>
    <row r="125" spans="2:15" ht="13" x14ac:dyDescent="0.3">
      <c r="B125" s="125"/>
      <c r="C125" s="125"/>
      <c r="D125" s="125"/>
      <c r="E125" s="125"/>
      <c r="F125" s="125"/>
      <c r="G125" s="125"/>
      <c r="H125" s="125"/>
      <c r="I125" s="125"/>
      <c r="J125" s="125"/>
      <c r="K125" s="125"/>
      <c r="L125" s="125"/>
      <c r="M125" s="125"/>
      <c r="N125" s="125"/>
      <c r="O125" s="125"/>
    </row>
    <row r="126" spans="2:15" ht="13" x14ac:dyDescent="0.3">
      <c r="B126" s="125"/>
      <c r="C126" s="125"/>
      <c r="D126" s="125"/>
      <c r="E126" s="125"/>
      <c r="F126" s="125"/>
      <c r="G126" s="125"/>
      <c r="H126" s="125"/>
      <c r="I126" s="125"/>
      <c r="J126" s="125"/>
      <c r="K126" s="125"/>
      <c r="L126" s="125"/>
      <c r="M126" s="125"/>
      <c r="N126" s="125"/>
      <c r="O126" s="125"/>
    </row>
    <row r="127" spans="2:15" ht="13" x14ac:dyDescent="0.3">
      <c r="B127" s="125"/>
      <c r="C127" s="125"/>
      <c r="D127" s="125"/>
      <c r="E127" s="125"/>
      <c r="F127" s="125"/>
      <c r="G127" s="125"/>
      <c r="H127" s="125"/>
      <c r="I127" s="125"/>
      <c r="J127" s="125"/>
      <c r="K127" s="125"/>
      <c r="L127" s="125"/>
      <c r="M127" s="125"/>
      <c r="N127" s="125"/>
      <c r="O127" s="125"/>
    </row>
    <row r="128" spans="2:15" ht="13" x14ac:dyDescent="0.3">
      <c r="B128" s="125"/>
      <c r="C128" s="125"/>
      <c r="D128" s="125"/>
      <c r="E128" s="125"/>
      <c r="F128" s="125"/>
      <c r="G128" s="125"/>
      <c r="H128" s="125"/>
      <c r="I128" s="125"/>
      <c r="J128" s="125"/>
      <c r="K128" s="125"/>
      <c r="L128" s="125"/>
      <c r="M128" s="125"/>
      <c r="N128" s="125"/>
      <c r="O128" s="125"/>
    </row>
    <row r="129" spans="2:15" ht="13" x14ac:dyDescent="0.3">
      <c r="B129" s="125"/>
      <c r="C129" s="125"/>
      <c r="D129" s="125"/>
      <c r="E129" s="125"/>
      <c r="F129" s="125"/>
      <c r="G129" s="125"/>
      <c r="H129" s="125"/>
      <c r="I129" s="125"/>
      <c r="J129" s="125"/>
      <c r="K129" s="125"/>
      <c r="L129" s="125"/>
      <c r="M129" s="125"/>
      <c r="N129" s="125"/>
      <c r="O129" s="125"/>
    </row>
    <row r="130" spans="2:15" ht="13" x14ac:dyDescent="0.3">
      <c r="B130" s="125"/>
      <c r="C130" s="125"/>
      <c r="D130" s="125"/>
      <c r="E130" s="125"/>
      <c r="F130" s="125"/>
      <c r="G130" s="125"/>
      <c r="H130" s="125"/>
      <c r="I130" s="125"/>
      <c r="J130" s="125"/>
      <c r="K130" s="125"/>
      <c r="L130" s="125"/>
      <c r="M130" s="125"/>
      <c r="N130" s="125"/>
      <c r="O130" s="125"/>
    </row>
    <row r="131" spans="2:15" ht="13" x14ac:dyDescent="0.3">
      <c r="B131" s="125"/>
      <c r="C131" s="125"/>
      <c r="D131" s="125"/>
      <c r="E131" s="125"/>
      <c r="F131" s="125"/>
      <c r="G131" s="125"/>
      <c r="H131" s="125"/>
      <c r="I131" s="125"/>
      <c r="J131" s="125"/>
      <c r="K131" s="125"/>
      <c r="L131" s="125"/>
      <c r="M131" s="125"/>
      <c r="N131" s="125"/>
      <c r="O131" s="125"/>
    </row>
    <row r="132" spans="2:15" ht="13" x14ac:dyDescent="0.3">
      <c r="B132" s="125"/>
      <c r="C132" s="125"/>
      <c r="D132" s="125"/>
      <c r="E132" s="125"/>
      <c r="F132" s="125"/>
      <c r="G132" s="125"/>
      <c r="H132" s="125"/>
      <c r="I132" s="125"/>
      <c r="J132" s="125"/>
      <c r="K132" s="125"/>
      <c r="L132" s="125"/>
      <c r="M132" s="125"/>
      <c r="N132" s="125"/>
      <c r="O132" s="125"/>
    </row>
    <row r="133" spans="2:15" ht="13" x14ac:dyDescent="0.3">
      <c r="B133" s="125"/>
      <c r="C133" s="125"/>
      <c r="D133" s="125"/>
      <c r="E133" s="125"/>
      <c r="F133" s="125"/>
      <c r="G133" s="125"/>
      <c r="H133" s="125"/>
      <c r="I133" s="125"/>
      <c r="J133" s="125"/>
      <c r="K133" s="125"/>
      <c r="L133" s="125"/>
      <c r="M133" s="125"/>
      <c r="N133" s="125"/>
      <c r="O133" s="125"/>
    </row>
    <row r="134" spans="2:15" ht="13" x14ac:dyDescent="0.3">
      <c r="B134" s="125"/>
      <c r="C134" s="125"/>
      <c r="D134" s="125"/>
      <c r="E134" s="125"/>
      <c r="F134" s="125"/>
      <c r="G134" s="125"/>
      <c r="H134" s="125"/>
      <c r="I134" s="125"/>
      <c r="J134" s="125"/>
      <c r="K134" s="125"/>
      <c r="L134" s="125"/>
      <c r="M134" s="125"/>
      <c r="N134" s="125"/>
      <c r="O134" s="125"/>
    </row>
    <row r="135" spans="2:15" ht="13" x14ac:dyDescent="0.3">
      <c r="B135" s="125"/>
      <c r="C135" s="125"/>
      <c r="D135" s="125"/>
      <c r="E135" s="125"/>
      <c r="F135" s="125"/>
      <c r="G135" s="125"/>
      <c r="H135" s="125"/>
      <c r="I135" s="125"/>
      <c r="J135" s="125"/>
      <c r="K135" s="125"/>
      <c r="L135" s="125"/>
      <c r="M135" s="125"/>
      <c r="N135" s="125"/>
      <c r="O135" s="125"/>
    </row>
    <row r="136" spans="2:15" ht="13" x14ac:dyDescent="0.3">
      <c r="B136" s="125"/>
      <c r="C136" s="125"/>
      <c r="D136" s="125"/>
      <c r="E136" s="125"/>
      <c r="F136" s="125"/>
      <c r="G136" s="125"/>
      <c r="H136" s="125"/>
      <c r="I136" s="125"/>
      <c r="J136" s="125"/>
      <c r="K136" s="125"/>
      <c r="L136" s="125"/>
      <c r="M136" s="125"/>
      <c r="N136" s="125"/>
      <c r="O136" s="125"/>
    </row>
    <row r="137" spans="2:15" ht="13" x14ac:dyDescent="0.3">
      <c r="B137" s="125"/>
      <c r="C137" s="125"/>
      <c r="D137" s="125"/>
      <c r="E137" s="125"/>
      <c r="F137" s="125"/>
      <c r="G137" s="125"/>
      <c r="H137" s="125"/>
      <c r="I137" s="125"/>
      <c r="J137" s="125"/>
      <c r="K137" s="125"/>
      <c r="L137" s="125"/>
      <c r="M137" s="125"/>
      <c r="N137" s="125"/>
      <c r="O137" s="125"/>
    </row>
    <row r="138" spans="2:15" ht="13" x14ac:dyDescent="0.3">
      <c r="B138" s="125"/>
      <c r="C138" s="125"/>
      <c r="D138" s="125"/>
      <c r="E138" s="125"/>
      <c r="F138" s="125"/>
      <c r="G138" s="125"/>
      <c r="H138" s="125"/>
      <c r="I138" s="125"/>
      <c r="J138" s="125"/>
      <c r="K138" s="125"/>
      <c r="L138" s="125"/>
      <c r="M138" s="125"/>
      <c r="N138" s="125"/>
      <c r="O138" s="125"/>
    </row>
    <row r="139" spans="2:15" ht="13" x14ac:dyDescent="0.3">
      <c r="B139" s="125"/>
      <c r="C139" s="125"/>
      <c r="D139" s="125"/>
      <c r="E139" s="125"/>
      <c r="F139" s="125"/>
      <c r="G139" s="125"/>
      <c r="H139" s="125"/>
      <c r="I139" s="125"/>
      <c r="J139" s="125"/>
      <c r="K139" s="125"/>
      <c r="L139" s="125"/>
      <c r="M139" s="125"/>
      <c r="N139" s="125"/>
      <c r="O139" s="125"/>
    </row>
    <row r="140" spans="2:15" ht="13" x14ac:dyDescent="0.3">
      <c r="B140" s="125"/>
      <c r="C140" s="125"/>
      <c r="D140" s="125"/>
      <c r="E140" s="125"/>
      <c r="F140" s="125"/>
      <c r="G140" s="125"/>
      <c r="H140" s="125"/>
      <c r="I140" s="125"/>
      <c r="J140" s="125"/>
      <c r="K140" s="125"/>
      <c r="L140" s="125"/>
      <c r="M140" s="125"/>
      <c r="N140" s="125"/>
      <c r="O140" s="125"/>
    </row>
    <row r="141" spans="2:15" ht="13" x14ac:dyDescent="0.3">
      <c r="B141" s="125"/>
      <c r="C141" s="125"/>
      <c r="D141" s="125"/>
      <c r="E141" s="125"/>
      <c r="F141" s="125"/>
      <c r="G141" s="125"/>
      <c r="H141" s="125"/>
      <c r="I141" s="125"/>
      <c r="J141" s="125"/>
      <c r="K141" s="125"/>
      <c r="L141" s="125"/>
      <c r="M141" s="125"/>
      <c r="N141" s="125"/>
      <c r="O141" s="125"/>
    </row>
    <row r="142" spans="2:15" ht="13" x14ac:dyDescent="0.3">
      <c r="B142" s="125"/>
      <c r="C142" s="125"/>
      <c r="D142" s="125"/>
      <c r="E142" s="125"/>
      <c r="F142" s="125"/>
      <c r="G142" s="125"/>
      <c r="H142" s="125"/>
      <c r="I142" s="125"/>
      <c r="J142" s="125"/>
      <c r="K142" s="125"/>
      <c r="L142" s="125"/>
      <c r="M142" s="125"/>
      <c r="N142" s="125"/>
      <c r="O142" s="125"/>
    </row>
    <row r="143" spans="2:15" ht="13" x14ac:dyDescent="0.3">
      <c r="B143" s="125"/>
      <c r="C143" s="125"/>
      <c r="D143" s="125"/>
      <c r="E143" s="125"/>
      <c r="F143" s="125"/>
      <c r="G143" s="125"/>
      <c r="H143" s="125"/>
      <c r="I143" s="125"/>
      <c r="J143" s="125"/>
      <c r="K143" s="125"/>
      <c r="L143" s="125"/>
      <c r="M143" s="125"/>
      <c r="N143" s="125"/>
      <c r="O143" s="125"/>
    </row>
    <row r="144" spans="2:15" ht="13" x14ac:dyDescent="0.3">
      <c r="B144" s="125"/>
      <c r="C144" s="125"/>
      <c r="D144" s="125"/>
      <c r="E144" s="125"/>
      <c r="F144" s="125"/>
      <c r="G144" s="125"/>
      <c r="H144" s="125"/>
      <c r="I144" s="125"/>
      <c r="J144" s="125"/>
      <c r="K144" s="125"/>
      <c r="L144" s="125"/>
      <c r="M144" s="125"/>
      <c r="N144" s="125"/>
      <c r="O144" s="125"/>
    </row>
    <row r="145" spans="2:15" ht="13" x14ac:dyDescent="0.3">
      <c r="B145" s="125"/>
      <c r="C145" s="125"/>
      <c r="D145" s="125"/>
      <c r="E145" s="125"/>
      <c r="F145" s="125"/>
      <c r="G145" s="125"/>
      <c r="H145" s="125"/>
      <c r="I145" s="125"/>
      <c r="J145" s="125"/>
      <c r="K145" s="125"/>
      <c r="L145" s="125"/>
      <c r="M145" s="125"/>
      <c r="N145" s="125"/>
      <c r="O145" s="125"/>
    </row>
    <row r="146" spans="2:15" ht="13" x14ac:dyDescent="0.3">
      <c r="B146" s="125"/>
      <c r="C146" s="125"/>
      <c r="D146" s="125"/>
      <c r="E146" s="125"/>
      <c r="F146" s="125"/>
      <c r="G146" s="125"/>
      <c r="H146" s="125"/>
      <c r="I146" s="125"/>
      <c r="J146" s="125"/>
      <c r="K146" s="125"/>
      <c r="L146" s="125"/>
      <c r="M146" s="125"/>
      <c r="N146" s="125"/>
      <c r="O146" s="125"/>
    </row>
    <row r="147" spans="2:15" ht="13" x14ac:dyDescent="0.3">
      <c r="B147" s="125"/>
      <c r="C147" s="125"/>
      <c r="D147" s="125"/>
      <c r="E147" s="125"/>
      <c r="F147" s="125"/>
      <c r="G147" s="125"/>
      <c r="H147" s="125"/>
      <c r="I147" s="125"/>
      <c r="J147" s="125"/>
      <c r="K147" s="125"/>
      <c r="L147" s="125"/>
      <c r="M147" s="125"/>
      <c r="N147" s="125"/>
      <c r="O147" s="125"/>
    </row>
  </sheetData>
  <mergeCells count="17">
    <mergeCell ref="P5:P6"/>
    <mergeCell ref="H5:K5"/>
    <mergeCell ref="B8:B12"/>
    <mergeCell ref="B2:P2"/>
    <mergeCell ref="B3:P3"/>
    <mergeCell ref="B4:P4"/>
    <mergeCell ref="B5:B6"/>
    <mergeCell ref="C5:C6"/>
    <mergeCell ref="D5:D6"/>
    <mergeCell ref="E5:E6"/>
    <mergeCell ref="F5:F6"/>
    <mergeCell ref="G5:G6"/>
    <mergeCell ref="G17:O17"/>
    <mergeCell ref="L5:L6"/>
    <mergeCell ref="M5:M6"/>
    <mergeCell ref="N5:N6"/>
    <mergeCell ref="O5:O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1BD9-3B0A-42C5-8B29-09E1F32CFBC8}">
  <dimension ref="A1:V27"/>
  <sheetViews>
    <sheetView topLeftCell="A19" workbookViewId="0">
      <selection activeCell="P9" sqref="P9"/>
    </sheetView>
  </sheetViews>
  <sheetFormatPr baseColWidth="10" defaultColWidth="11.453125" defaultRowHeight="13" x14ac:dyDescent="0.3"/>
  <cols>
    <col min="1" max="1" width="17.7265625" style="130" customWidth="1"/>
    <col min="2" max="2" width="26.1796875" style="243" customWidth="1"/>
    <col min="3" max="3" width="36.453125" style="130" customWidth="1"/>
    <col min="4" max="4" width="24.1796875" style="69" customWidth="1"/>
    <col min="5" max="5" width="25" style="69" customWidth="1"/>
    <col min="6" max="6" width="26.453125" style="130" customWidth="1"/>
    <col min="7" max="7" width="7" style="130" customWidth="1"/>
    <col min="8" max="8" width="7.26953125" style="130" customWidth="1"/>
    <col min="9" max="9" width="6.7265625" style="130" customWidth="1"/>
    <col min="10" max="10" width="6.26953125" style="130" bestFit="1" customWidth="1"/>
    <col min="11" max="11" width="13" style="69" customWidth="1"/>
    <col min="12" max="12" width="13.81640625" style="69" customWidth="1"/>
    <col min="13" max="13" width="20" style="69" customWidth="1"/>
    <col min="14" max="14" width="22.1796875" style="69" customWidth="1"/>
    <col min="15" max="17" width="40.54296875" style="69" customWidth="1"/>
    <col min="18" max="19" width="33.453125" style="69" customWidth="1"/>
    <col min="20" max="16384" width="11.453125" style="130"/>
  </cols>
  <sheetData>
    <row r="1" spans="1:19" ht="16.5" customHeight="1" x14ac:dyDescent="0.3">
      <c r="A1" s="354"/>
      <c r="B1" s="311"/>
      <c r="C1" s="311"/>
      <c r="D1" s="311"/>
      <c r="E1" s="311"/>
      <c r="F1" s="311"/>
      <c r="G1" s="311"/>
      <c r="H1" s="311"/>
      <c r="I1" s="311"/>
      <c r="J1" s="311"/>
      <c r="K1" s="311"/>
      <c r="L1" s="311"/>
      <c r="M1" s="311"/>
      <c r="N1" s="311"/>
      <c r="O1" s="311"/>
      <c r="P1" s="47"/>
      <c r="Q1" s="47"/>
      <c r="R1" s="47"/>
      <c r="S1" s="47"/>
    </row>
    <row r="2" spans="1:19" ht="16.5" customHeight="1" x14ac:dyDescent="0.3">
      <c r="A2" s="354"/>
      <c r="B2" s="312" t="s">
        <v>86</v>
      </c>
      <c r="C2" s="312"/>
      <c r="D2" s="312"/>
      <c r="E2" s="312"/>
      <c r="F2" s="312"/>
      <c r="G2" s="312"/>
      <c r="H2" s="312"/>
      <c r="I2" s="312"/>
      <c r="J2" s="312"/>
      <c r="K2" s="312"/>
      <c r="L2" s="312"/>
      <c r="M2" s="312"/>
      <c r="N2" s="312"/>
      <c r="O2" s="312"/>
      <c r="P2" s="48"/>
      <c r="Q2" s="48"/>
      <c r="R2" s="48"/>
      <c r="S2" s="48"/>
    </row>
    <row r="3" spans="1:19" ht="27" customHeight="1" x14ac:dyDescent="0.3">
      <c r="A3" s="354"/>
      <c r="B3" s="313" t="s">
        <v>87</v>
      </c>
      <c r="C3" s="313"/>
      <c r="D3" s="313"/>
      <c r="E3" s="313"/>
      <c r="F3" s="313"/>
      <c r="G3" s="313"/>
      <c r="H3" s="313"/>
      <c r="I3" s="313"/>
      <c r="J3" s="313"/>
      <c r="K3" s="313"/>
      <c r="L3" s="313"/>
      <c r="M3" s="313"/>
      <c r="N3" s="313"/>
      <c r="O3" s="313"/>
      <c r="P3" s="49"/>
      <c r="Q3" s="49"/>
      <c r="R3" s="49"/>
      <c r="S3" s="49"/>
    </row>
    <row r="4" spans="1:19" ht="27" customHeight="1" x14ac:dyDescent="0.3">
      <c r="A4" s="354"/>
      <c r="B4" s="49"/>
      <c r="C4" s="49"/>
      <c r="D4" s="49"/>
      <c r="E4" s="49"/>
      <c r="F4" s="313" t="s">
        <v>252</v>
      </c>
      <c r="G4" s="313"/>
      <c r="H4" s="313"/>
      <c r="I4" s="313"/>
      <c r="J4" s="313"/>
      <c r="K4" s="49"/>
      <c r="L4" s="49"/>
      <c r="M4" s="49"/>
      <c r="N4" s="49"/>
      <c r="O4" s="49"/>
      <c r="P4" s="49"/>
      <c r="Q4" s="49"/>
      <c r="R4" s="49"/>
      <c r="S4" s="49"/>
    </row>
    <row r="5" spans="1:19" ht="27" customHeight="1" thickBot="1" x14ac:dyDescent="0.35">
      <c r="A5" s="355"/>
      <c r="B5" s="49"/>
      <c r="C5" s="49"/>
      <c r="D5" s="49"/>
      <c r="E5" s="49"/>
      <c r="F5" s="49"/>
      <c r="G5" s="49"/>
      <c r="H5" s="49"/>
      <c r="I5" s="49"/>
      <c r="J5" s="49"/>
      <c r="K5" s="49"/>
      <c r="L5" s="49"/>
      <c r="M5" s="49"/>
      <c r="N5" s="49"/>
      <c r="O5" s="49"/>
      <c r="P5" s="49"/>
      <c r="Q5" s="49"/>
      <c r="R5" s="49"/>
      <c r="S5" s="49"/>
    </row>
    <row r="6" spans="1:19" ht="45.75" customHeight="1" thickBot="1" x14ac:dyDescent="0.35">
      <c r="A6" s="356" t="s">
        <v>88</v>
      </c>
      <c r="B6" s="365" t="s">
        <v>6</v>
      </c>
      <c r="C6" s="365" t="s">
        <v>8</v>
      </c>
      <c r="D6" s="365" t="s">
        <v>0</v>
      </c>
      <c r="E6" s="365" t="s">
        <v>2</v>
      </c>
      <c r="F6" s="367" t="s">
        <v>1</v>
      </c>
      <c r="G6" s="360" t="s">
        <v>9</v>
      </c>
      <c r="H6" s="361"/>
      <c r="I6" s="361"/>
      <c r="J6" s="361"/>
      <c r="K6" s="362" t="s">
        <v>10</v>
      </c>
      <c r="L6" s="364" t="s">
        <v>11</v>
      </c>
      <c r="M6" s="365" t="s">
        <v>5</v>
      </c>
      <c r="N6" s="365" t="s">
        <v>4</v>
      </c>
      <c r="O6" s="365" t="s">
        <v>3</v>
      </c>
      <c r="P6" s="258" t="s">
        <v>437</v>
      </c>
      <c r="Q6" s="138"/>
      <c r="R6" s="138"/>
      <c r="S6" s="138"/>
    </row>
    <row r="7" spans="1:19" ht="54.75" customHeight="1" thickBot="1" x14ac:dyDescent="0.35">
      <c r="A7" s="357"/>
      <c r="B7" s="366"/>
      <c r="C7" s="366"/>
      <c r="D7" s="366"/>
      <c r="E7" s="366"/>
      <c r="F7" s="366"/>
      <c r="G7" s="139" t="s">
        <v>253</v>
      </c>
      <c r="H7" s="140" t="s">
        <v>89</v>
      </c>
      <c r="I7" s="140" t="s">
        <v>254</v>
      </c>
      <c r="J7" s="140" t="s">
        <v>90</v>
      </c>
      <c r="K7" s="363"/>
      <c r="L7" s="363"/>
      <c r="M7" s="366"/>
      <c r="N7" s="366"/>
      <c r="O7" s="366"/>
      <c r="P7" s="258" t="s">
        <v>438</v>
      </c>
      <c r="Q7" s="138"/>
      <c r="R7" s="138"/>
      <c r="S7" s="138"/>
    </row>
    <row r="8" spans="1:19" ht="70" x14ac:dyDescent="0.3">
      <c r="A8" s="339" t="s">
        <v>91</v>
      </c>
      <c r="B8" s="303" t="s">
        <v>92</v>
      </c>
      <c r="C8" s="72" t="s">
        <v>93</v>
      </c>
      <c r="D8" s="46" t="s">
        <v>94</v>
      </c>
      <c r="E8" s="46" t="s">
        <v>95</v>
      </c>
      <c r="F8" s="72" t="s">
        <v>96</v>
      </c>
      <c r="G8" s="245">
        <v>0.4</v>
      </c>
      <c r="H8" s="141"/>
      <c r="I8" s="141"/>
      <c r="J8" s="141"/>
      <c r="K8" s="142">
        <v>0.4</v>
      </c>
      <c r="L8" s="142"/>
      <c r="M8" s="46" t="s">
        <v>97</v>
      </c>
      <c r="N8" s="151"/>
      <c r="O8" s="70" t="s">
        <v>394</v>
      </c>
      <c r="P8" s="145" t="s">
        <v>448</v>
      </c>
      <c r="Q8" s="268"/>
      <c r="R8" s="143"/>
      <c r="S8" s="143"/>
    </row>
    <row r="9" spans="1:19" ht="57.75" customHeight="1" x14ac:dyDescent="0.3">
      <c r="A9" s="303"/>
      <c r="B9" s="303"/>
      <c r="C9" s="56" t="s">
        <v>98</v>
      </c>
      <c r="D9" s="46" t="s">
        <v>99</v>
      </c>
      <c r="E9" s="46" t="s">
        <v>255</v>
      </c>
      <c r="F9" s="46" t="s">
        <v>256</v>
      </c>
      <c r="G9" s="73">
        <v>0.16</v>
      </c>
      <c r="H9" s="141"/>
      <c r="I9" s="141"/>
      <c r="J9" s="141"/>
      <c r="K9" s="144">
        <v>0.16</v>
      </c>
      <c r="L9" s="144"/>
      <c r="M9" s="46" t="s">
        <v>100</v>
      </c>
      <c r="N9" s="46"/>
      <c r="O9" s="246" t="s">
        <v>209</v>
      </c>
      <c r="P9" s="145" t="s">
        <v>450</v>
      </c>
      <c r="Q9" s="269"/>
      <c r="R9" s="145"/>
      <c r="S9" s="145"/>
    </row>
    <row r="10" spans="1:19" ht="56" x14ac:dyDescent="0.3">
      <c r="A10" s="303"/>
      <c r="B10" s="303"/>
      <c r="C10" s="131" t="s">
        <v>101</v>
      </c>
      <c r="D10" s="46" t="s">
        <v>99</v>
      </c>
      <c r="E10" s="46" t="s">
        <v>257</v>
      </c>
      <c r="F10" s="51" t="s">
        <v>102</v>
      </c>
      <c r="G10" s="73">
        <v>0.3</v>
      </c>
      <c r="H10" s="141"/>
      <c r="I10" s="141"/>
      <c r="J10" s="141"/>
      <c r="K10" s="146">
        <v>0.3</v>
      </c>
      <c r="L10" s="141"/>
      <c r="M10" s="46" t="s">
        <v>100</v>
      </c>
      <c r="N10" s="133"/>
      <c r="O10" s="71" t="s">
        <v>209</v>
      </c>
      <c r="P10" s="117" t="s">
        <v>449</v>
      </c>
      <c r="Q10" s="270"/>
      <c r="R10" s="147"/>
      <c r="S10" s="147"/>
    </row>
    <row r="11" spans="1:19" ht="70" x14ac:dyDescent="0.3">
      <c r="A11" s="303"/>
      <c r="B11" s="303"/>
      <c r="C11" s="134" t="s">
        <v>103</v>
      </c>
      <c r="D11" s="46" t="s">
        <v>99</v>
      </c>
      <c r="E11" s="46" t="s">
        <v>258</v>
      </c>
      <c r="F11" s="51" t="s">
        <v>104</v>
      </c>
      <c r="G11" s="73">
        <v>0.75</v>
      </c>
      <c r="H11" s="141"/>
      <c r="I11" s="141"/>
      <c r="J11" s="141"/>
      <c r="K11" s="146">
        <v>0.75</v>
      </c>
      <c r="L11" s="150"/>
      <c r="M11" s="46" t="s">
        <v>100</v>
      </c>
      <c r="N11" s="133"/>
      <c r="O11" s="71" t="s">
        <v>395</v>
      </c>
      <c r="P11" s="145" t="s">
        <v>450</v>
      </c>
      <c r="Q11" s="270"/>
      <c r="R11" s="93"/>
      <c r="S11" s="93"/>
    </row>
    <row r="12" spans="1:19" ht="89.15" customHeight="1" x14ac:dyDescent="0.3">
      <c r="A12" s="303"/>
      <c r="B12" s="51" t="s">
        <v>105</v>
      </c>
      <c r="C12" s="131" t="s">
        <v>106</v>
      </c>
      <c r="D12" s="46" t="s">
        <v>99</v>
      </c>
      <c r="E12" s="46" t="s">
        <v>259</v>
      </c>
      <c r="F12" s="51" t="s">
        <v>107</v>
      </c>
      <c r="G12" s="73">
        <v>0.2</v>
      </c>
      <c r="H12" s="141"/>
      <c r="I12" s="141"/>
      <c r="J12" s="141"/>
      <c r="K12" s="146">
        <v>0.2</v>
      </c>
      <c r="L12" s="146"/>
      <c r="M12" s="51" t="s">
        <v>108</v>
      </c>
      <c r="N12" s="46"/>
      <c r="O12" s="71" t="s">
        <v>396</v>
      </c>
      <c r="P12" s="270" t="s">
        <v>451</v>
      </c>
      <c r="Q12" s="270"/>
      <c r="R12" s="147"/>
      <c r="S12" s="147"/>
    </row>
    <row r="13" spans="1:19" ht="101.25" customHeight="1" x14ac:dyDescent="0.3">
      <c r="A13" s="358" t="s">
        <v>109</v>
      </c>
      <c r="B13" s="358" t="s">
        <v>110</v>
      </c>
      <c r="C13" s="135" t="s">
        <v>111</v>
      </c>
      <c r="D13" s="46" t="s">
        <v>99</v>
      </c>
      <c r="E13" s="136" t="s">
        <v>260</v>
      </c>
      <c r="F13" s="136" t="s">
        <v>112</v>
      </c>
      <c r="G13" s="73">
        <v>0.5</v>
      </c>
      <c r="H13" s="141"/>
      <c r="I13" s="141"/>
      <c r="J13" s="141"/>
      <c r="K13" s="141">
        <v>0.5</v>
      </c>
      <c r="L13" s="141"/>
      <c r="M13" s="51" t="s">
        <v>113</v>
      </c>
      <c r="N13" s="132"/>
      <c r="O13" s="71" t="s">
        <v>397</v>
      </c>
      <c r="P13" s="145" t="s">
        <v>450</v>
      </c>
      <c r="Q13" s="270"/>
      <c r="R13" s="147"/>
      <c r="S13" s="147"/>
    </row>
    <row r="14" spans="1:19" ht="123.75" customHeight="1" x14ac:dyDescent="0.3">
      <c r="A14" s="358"/>
      <c r="B14" s="358"/>
      <c r="C14" s="131" t="s">
        <v>114</v>
      </c>
      <c r="D14" s="46" t="s">
        <v>99</v>
      </c>
      <c r="E14" s="240" t="s">
        <v>261</v>
      </c>
      <c r="F14" s="240" t="s">
        <v>115</v>
      </c>
      <c r="G14" s="73">
        <v>0.37</v>
      </c>
      <c r="H14" s="141"/>
      <c r="I14" s="141"/>
      <c r="J14" s="141"/>
      <c r="K14" s="141">
        <v>0.37</v>
      </c>
      <c r="L14" s="141"/>
      <c r="M14" s="46" t="s">
        <v>116</v>
      </c>
      <c r="N14" s="132"/>
      <c r="O14" s="71" t="s">
        <v>398</v>
      </c>
      <c r="P14" s="270" t="s">
        <v>452</v>
      </c>
      <c r="Q14" s="270"/>
      <c r="R14" s="147"/>
      <c r="S14" s="147"/>
    </row>
    <row r="15" spans="1:19" ht="73" customHeight="1" x14ac:dyDescent="0.3">
      <c r="A15" s="358"/>
      <c r="B15" s="358" t="s">
        <v>117</v>
      </c>
      <c r="C15" s="131" t="s">
        <v>118</v>
      </c>
      <c r="D15" s="46" t="s">
        <v>99</v>
      </c>
      <c r="E15" s="240" t="s">
        <v>262</v>
      </c>
      <c r="F15" s="240" t="s">
        <v>263</v>
      </c>
      <c r="G15" s="73">
        <v>0</v>
      </c>
      <c r="H15" s="141"/>
      <c r="I15" s="141"/>
      <c r="J15" s="141"/>
      <c r="K15" s="141">
        <v>0</v>
      </c>
      <c r="L15" s="141"/>
      <c r="M15" s="359" t="s">
        <v>119</v>
      </c>
      <c r="N15" s="352"/>
      <c r="O15" s="71" t="s">
        <v>399</v>
      </c>
      <c r="P15" s="270"/>
      <c r="Q15" s="270"/>
      <c r="R15" s="147"/>
      <c r="S15" s="147"/>
    </row>
    <row r="16" spans="1:19" ht="66" customHeight="1" x14ac:dyDescent="0.3">
      <c r="A16" s="358"/>
      <c r="B16" s="358"/>
      <c r="C16" s="131" t="s">
        <v>120</v>
      </c>
      <c r="D16" s="46" t="s">
        <v>99</v>
      </c>
      <c r="E16" s="240" t="s">
        <v>262</v>
      </c>
      <c r="F16" s="240" t="s">
        <v>121</v>
      </c>
      <c r="G16" s="73">
        <v>0</v>
      </c>
      <c r="H16" s="141"/>
      <c r="I16" s="141"/>
      <c r="J16" s="141"/>
      <c r="K16" s="146">
        <v>0</v>
      </c>
      <c r="L16" s="146"/>
      <c r="M16" s="359"/>
      <c r="N16" s="353"/>
      <c r="O16" s="71" t="s">
        <v>400</v>
      </c>
      <c r="P16" s="270"/>
      <c r="Q16" s="270"/>
      <c r="R16" s="148"/>
      <c r="S16" s="148"/>
    </row>
    <row r="17" spans="1:22" ht="86.15" customHeight="1" x14ac:dyDescent="0.3">
      <c r="A17" s="358"/>
      <c r="B17" s="358"/>
      <c r="C17" s="131" t="s">
        <v>122</v>
      </c>
      <c r="D17" s="46" t="s">
        <v>99</v>
      </c>
      <c r="E17" s="240" t="s">
        <v>262</v>
      </c>
      <c r="F17" s="240" t="s">
        <v>123</v>
      </c>
      <c r="G17" s="73">
        <v>0.5</v>
      </c>
      <c r="H17" s="141"/>
      <c r="I17" s="141"/>
      <c r="J17" s="141"/>
      <c r="K17" s="146">
        <v>0.5</v>
      </c>
      <c r="L17" s="146"/>
      <c r="M17" s="359"/>
      <c r="N17" s="339"/>
      <c r="O17" s="71" t="s">
        <v>401</v>
      </c>
      <c r="P17" s="145" t="s">
        <v>450</v>
      </c>
      <c r="Q17" s="270"/>
      <c r="R17" s="148"/>
      <c r="S17" s="148"/>
      <c r="V17" s="130">
        <v>2</v>
      </c>
    </row>
    <row r="18" spans="1:22" ht="59.15" customHeight="1" x14ac:dyDescent="0.3">
      <c r="A18" s="303" t="s">
        <v>124</v>
      </c>
      <c r="B18" s="240" t="s">
        <v>125</v>
      </c>
      <c r="C18" s="131" t="s">
        <v>126</v>
      </c>
      <c r="D18" s="46" t="s">
        <v>99</v>
      </c>
      <c r="E18" s="240" t="s">
        <v>264</v>
      </c>
      <c r="F18" s="240" t="s">
        <v>127</v>
      </c>
      <c r="G18" s="73">
        <v>0</v>
      </c>
      <c r="H18" s="141"/>
      <c r="I18" s="141"/>
      <c r="J18" s="141"/>
      <c r="K18" s="146">
        <v>0</v>
      </c>
      <c r="L18" s="146"/>
      <c r="M18" s="303" t="s">
        <v>128</v>
      </c>
      <c r="N18" s="133"/>
      <c r="O18" s="46" t="s">
        <v>210</v>
      </c>
      <c r="P18" s="93"/>
      <c r="Q18" s="93"/>
      <c r="R18" s="93"/>
      <c r="S18" s="93"/>
    </row>
    <row r="19" spans="1:22" ht="93.75" customHeight="1" x14ac:dyDescent="0.3">
      <c r="A19" s="303"/>
      <c r="B19" s="240" t="s">
        <v>129</v>
      </c>
      <c r="C19" s="137" t="s">
        <v>130</v>
      </c>
      <c r="D19" s="46" t="s">
        <v>99</v>
      </c>
      <c r="E19" s="240" t="s">
        <v>265</v>
      </c>
      <c r="F19" s="240" t="s">
        <v>131</v>
      </c>
      <c r="G19" s="73">
        <v>0</v>
      </c>
      <c r="H19" s="141"/>
      <c r="I19" s="141"/>
      <c r="J19" s="141"/>
      <c r="K19" s="146">
        <v>0</v>
      </c>
      <c r="L19" s="146"/>
      <c r="M19" s="303"/>
      <c r="N19" s="133"/>
      <c r="O19" s="46" t="s">
        <v>402</v>
      </c>
      <c r="P19" s="93"/>
      <c r="Q19" s="93"/>
      <c r="R19" s="148"/>
      <c r="S19" s="148"/>
    </row>
    <row r="20" spans="1:22" ht="39" customHeight="1" x14ac:dyDescent="0.3">
      <c r="K20" s="149" t="s">
        <v>403</v>
      </c>
      <c r="L20" s="152"/>
    </row>
    <row r="21" spans="1:22" x14ac:dyDescent="0.3">
      <c r="K21" s="149"/>
    </row>
    <row r="22" spans="1:22" x14ac:dyDescent="0.3">
      <c r="L22" s="153"/>
    </row>
    <row r="23" spans="1:22" ht="5.25" customHeight="1" x14ac:dyDescent="0.3"/>
    <row r="24" spans="1:22" x14ac:dyDescent="0.3">
      <c r="D24" s="4" t="s">
        <v>393</v>
      </c>
    </row>
    <row r="26" spans="1:22" x14ac:dyDescent="0.3">
      <c r="A26" s="130" t="s">
        <v>132</v>
      </c>
    </row>
    <row r="27" spans="1:22" x14ac:dyDescent="0.3">
      <c r="A27" s="130" t="s">
        <v>133</v>
      </c>
    </row>
  </sheetData>
  <mergeCells count="26">
    <mergeCell ref="O6:O7"/>
    <mergeCell ref="F4:J4"/>
    <mergeCell ref="B1:O1"/>
    <mergeCell ref="B2:O2"/>
    <mergeCell ref="B3:O3"/>
    <mergeCell ref="B6:B7"/>
    <mergeCell ref="C6:C7"/>
    <mergeCell ref="D6:D7"/>
    <mergeCell ref="E6:E7"/>
    <mergeCell ref="F6:F7"/>
    <mergeCell ref="N15:N17"/>
    <mergeCell ref="A1:A5"/>
    <mergeCell ref="A6:A7"/>
    <mergeCell ref="A18:A19"/>
    <mergeCell ref="M18:M19"/>
    <mergeCell ref="A8:A12"/>
    <mergeCell ref="B8:B11"/>
    <mergeCell ref="A13:A17"/>
    <mergeCell ref="B13:B14"/>
    <mergeCell ref="B15:B17"/>
    <mergeCell ref="M15:M17"/>
    <mergeCell ref="G6:J6"/>
    <mergeCell ref="K6:K7"/>
    <mergeCell ref="L6:L7"/>
    <mergeCell ref="M6:M7"/>
    <mergeCell ref="N6:N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8706C-C9BC-4D42-A090-7AF0E5D2F183}">
  <dimension ref="A1:T812"/>
  <sheetViews>
    <sheetView topLeftCell="A16" workbookViewId="0">
      <selection activeCell="R6" sqref="R6"/>
    </sheetView>
  </sheetViews>
  <sheetFormatPr baseColWidth="10" defaultColWidth="11.453125" defaultRowHeight="15.5" x14ac:dyDescent="0.35"/>
  <cols>
    <col min="1" max="1" width="22.1796875" style="255" customWidth="1"/>
    <col min="2" max="2" width="31.7265625" style="255" customWidth="1"/>
    <col min="3" max="3" width="53.26953125" style="255" customWidth="1"/>
    <col min="4" max="4" width="17.1796875" style="255" customWidth="1"/>
    <col min="5" max="5" width="25.81640625" style="255" customWidth="1"/>
    <col min="6" max="6" width="29.26953125" style="255" customWidth="1"/>
    <col min="7" max="7" width="6.453125" style="255" customWidth="1"/>
    <col min="8" max="8" width="6.26953125" style="255" customWidth="1"/>
    <col min="9" max="9" width="5.453125" style="255" customWidth="1"/>
    <col min="10" max="10" width="5.7265625" style="255" customWidth="1"/>
    <col min="11" max="11" width="5" style="255" customWidth="1"/>
    <col min="12" max="12" width="10.7265625" style="255" customWidth="1"/>
    <col min="13" max="13" width="14.81640625" style="257" customWidth="1"/>
    <col min="14" max="14" width="15.26953125" style="255" customWidth="1"/>
    <col min="15" max="15" width="15.54296875" style="255" customWidth="1"/>
    <col min="16" max="16" width="19" style="256" customWidth="1"/>
    <col min="17" max="18" width="51" style="255" customWidth="1"/>
    <col min="19" max="19" width="18.81640625" style="255" customWidth="1"/>
    <col min="20" max="16384" width="11.453125" style="255"/>
  </cols>
  <sheetData>
    <row r="1" spans="1:20" x14ac:dyDescent="0.35">
      <c r="A1" s="368" t="s">
        <v>266</v>
      </c>
      <c r="B1" s="368"/>
      <c r="C1" s="368"/>
      <c r="D1" s="368"/>
      <c r="E1" s="368"/>
      <c r="F1" s="368"/>
      <c r="G1" s="368"/>
      <c r="H1" s="368"/>
      <c r="I1" s="368"/>
      <c r="J1" s="368"/>
      <c r="K1" s="368"/>
      <c r="L1" s="368"/>
      <c r="M1" s="368"/>
      <c r="N1" s="368"/>
      <c r="O1" s="368"/>
      <c r="P1" s="368"/>
      <c r="Q1" s="368"/>
      <c r="R1" s="262"/>
    </row>
    <row r="2" spans="1:20" ht="15" customHeight="1" x14ac:dyDescent="0.35">
      <c r="A2" s="369" t="s">
        <v>267</v>
      </c>
      <c r="B2" s="369"/>
      <c r="C2" s="369"/>
      <c r="D2" s="369"/>
      <c r="E2" s="369"/>
      <c r="F2" s="369"/>
      <c r="G2" s="369"/>
      <c r="H2" s="369"/>
      <c r="I2" s="369"/>
      <c r="J2" s="369"/>
      <c r="K2" s="369"/>
      <c r="L2" s="369"/>
      <c r="M2" s="369"/>
      <c r="N2" s="369"/>
      <c r="O2" s="369"/>
      <c r="P2" s="369"/>
      <c r="Q2" s="369"/>
      <c r="R2" s="263"/>
    </row>
    <row r="3" spans="1:20" ht="15" customHeight="1" x14ac:dyDescent="0.35">
      <c r="A3" s="368" t="s">
        <v>268</v>
      </c>
      <c r="B3" s="368"/>
      <c r="C3" s="368"/>
      <c r="D3" s="368"/>
      <c r="E3" s="368"/>
      <c r="F3" s="368"/>
      <c r="G3" s="368"/>
      <c r="H3" s="368"/>
      <c r="I3" s="368"/>
      <c r="J3" s="368"/>
      <c r="K3" s="368"/>
      <c r="L3" s="368"/>
      <c r="M3" s="368"/>
      <c r="N3" s="368"/>
      <c r="O3" s="368"/>
      <c r="P3" s="368"/>
      <c r="Q3" s="368"/>
      <c r="R3" s="262"/>
    </row>
    <row r="4" spans="1:20" ht="5.25" customHeight="1" thickBot="1" x14ac:dyDescent="0.45">
      <c r="A4" s="370"/>
      <c r="B4" s="370"/>
      <c r="C4" s="370"/>
      <c r="D4" s="370"/>
      <c r="E4" s="370"/>
      <c r="F4" s="370"/>
      <c r="G4" s="370"/>
      <c r="H4" s="370"/>
      <c r="I4" s="370"/>
      <c r="J4" s="370"/>
      <c r="K4" s="370"/>
      <c r="L4" s="370"/>
      <c r="M4" s="370"/>
      <c r="N4" s="370"/>
      <c r="O4" s="370"/>
      <c r="P4" s="370"/>
      <c r="Q4" s="370"/>
      <c r="R4" s="264"/>
    </row>
    <row r="5" spans="1:20" ht="38.15" customHeight="1" thickBot="1" x14ac:dyDescent="0.4">
      <c r="A5" s="371" t="s">
        <v>7</v>
      </c>
      <c r="B5" s="371" t="s">
        <v>6</v>
      </c>
      <c r="C5" s="373" t="s">
        <v>8</v>
      </c>
      <c r="D5" s="373" t="s">
        <v>0</v>
      </c>
      <c r="E5" s="373" t="s">
        <v>2</v>
      </c>
      <c r="F5" s="373" t="s">
        <v>1</v>
      </c>
      <c r="G5" s="375" t="s">
        <v>9</v>
      </c>
      <c r="H5" s="376"/>
      <c r="I5" s="376"/>
      <c r="J5" s="376"/>
      <c r="K5" s="376"/>
      <c r="L5" s="376"/>
      <c r="M5" s="377" t="s">
        <v>269</v>
      </c>
      <c r="N5" s="373" t="s">
        <v>270</v>
      </c>
      <c r="O5" s="373" t="s">
        <v>5</v>
      </c>
      <c r="P5" s="373" t="s">
        <v>4</v>
      </c>
      <c r="Q5" s="373" t="s">
        <v>271</v>
      </c>
      <c r="R5" s="258" t="s">
        <v>437</v>
      </c>
    </row>
    <row r="6" spans="1:20" ht="114" customHeight="1" thickBot="1" x14ac:dyDescent="0.4">
      <c r="A6" s="372"/>
      <c r="B6" s="372"/>
      <c r="C6" s="374"/>
      <c r="D6" s="374"/>
      <c r="E6" s="374"/>
      <c r="F6" s="374"/>
      <c r="G6" s="174" t="s">
        <v>272</v>
      </c>
      <c r="H6" s="174" t="s">
        <v>273</v>
      </c>
      <c r="I6" s="174" t="s">
        <v>274</v>
      </c>
      <c r="J6" s="174" t="s">
        <v>275</v>
      </c>
      <c r="K6" s="174" t="s">
        <v>276</v>
      </c>
      <c r="L6" s="174" t="s">
        <v>277</v>
      </c>
      <c r="M6" s="378"/>
      <c r="N6" s="374"/>
      <c r="O6" s="374"/>
      <c r="P6" s="374"/>
      <c r="Q6" s="374"/>
      <c r="R6" s="258" t="s">
        <v>438</v>
      </c>
    </row>
    <row r="7" spans="1:20" ht="167.25" customHeight="1" x14ac:dyDescent="0.35">
      <c r="A7" s="383" t="s">
        <v>278</v>
      </c>
      <c r="B7" s="386" t="s">
        <v>279</v>
      </c>
      <c r="C7" s="157" t="s">
        <v>280</v>
      </c>
      <c r="D7" s="158" t="s">
        <v>281</v>
      </c>
      <c r="E7" s="159" t="s">
        <v>282</v>
      </c>
      <c r="F7" s="158" t="s">
        <v>283</v>
      </c>
      <c r="G7" s="160" t="s">
        <v>284</v>
      </c>
      <c r="H7" s="160" t="s">
        <v>428</v>
      </c>
      <c r="I7" s="160"/>
      <c r="J7" s="160"/>
      <c r="K7" s="160"/>
      <c r="L7" s="160"/>
      <c r="M7" s="178" t="s">
        <v>284</v>
      </c>
      <c r="N7" s="395"/>
      <c r="O7" s="161" t="s">
        <v>285</v>
      </c>
      <c r="P7" s="389" t="s">
        <v>286</v>
      </c>
      <c r="Q7" s="175" t="s">
        <v>429</v>
      </c>
      <c r="R7" s="267" t="s">
        <v>453</v>
      </c>
    </row>
    <row r="8" spans="1:20" ht="100.5" customHeight="1" x14ac:dyDescent="0.35">
      <c r="A8" s="384"/>
      <c r="B8" s="387"/>
      <c r="C8" s="157" t="s">
        <v>287</v>
      </c>
      <c r="D8" s="158" t="s">
        <v>281</v>
      </c>
      <c r="E8" s="158" t="s">
        <v>288</v>
      </c>
      <c r="F8" s="158" t="s">
        <v>289</v>
      </c>
      <c r="G8" s="160" t="s">
        <v>284</v>
      </c>
      <c r="H8" s="160" t="s">
        <v>428</v>
      </c>
      <c r="I8" s="160"/>
      <c r="J8" s="160"/>
      <c r="K8" s="160"/>
      <c r="L8" s="160"/>
      <c r="M8" s="178" t="s">
        <v>284</v>
      </c>
      <c r="N8" s="395"/>
      <c r="O8" s="161" t="s">
        <v>290</v>
      </c>
      <c r="P8" s="390"/>
      <c r="Q8" s="175" t="s">
        <v>430</v>
      </c>
      <c r="R8" s="267" t="s">
        <v>454</v>
      </c>
    </row>
    <row r="9" spans="1:20" ht="74.25" customHeight="1" x14ac:dyDescent="0.35">
      <c r="A9" s="385"/>
      <c r="B9" s="388"/>
      <c r="C9" s="157" t="s">
        <v>291</v>
      </c>
      <c r="D9" s="162" t="s">
        <v>292</v>
      </c>
      <c r="E9" s="161" t="s">
        <v>293</v>
      </c>
      <c r="F9" s="158" t="s">
        <v>294</v>
      </c>
      <c r="G9" s="160" t="s">
        <v>284</v>
      </c>
      <c r="H9" s="160" t="s">
        <v>428</v>
      </c>
      <c r="I9" s="160"/>
      <c r="J9" s="160"/>
      <c r="K9" s="160"/>
      <c r="L9" s="160"/>
      <c r="M9" s="178" t="s">
        <v>284</v>
      </c>
      <c r="N9" s="395"/>
      <c r="O9" s="161" t="s">
        <v>295</v>
      </c>
      <c r="P9" s="390"/>
      <c r="Q9" s="175" t="s">
        <v>431</v>
      </c>
      <c r="R9" s="267" t="s">
        <v>454</v>
      </c>
    </row>
    <row r="10" spans="1:20" ht="105" customHeight="1" x14ac:dyDescent="0.35">
      <c r="A10" s="379" t="s">
        <v>296</v>
      </c>
      <c r="B10" s="381" t="s">
        <v>297</v>
      </c>
      <c r="C10" s="157" t="s">
        <v>298</v>
      </c>
      <c r="D10" s="163" t="s">
        <v>299</v>
      </c>
      <c r="E10" s="160" t="s">
        <v>300</v>
      </c>
      <c r="F10" s="158" t="s">
        <v>301</v>
      </c>
      <c r="G10" s="160" t="s">
        <v>284</v>
      </c>
      <c r="H10" s="160" t="s">
        <v>428</v>
      </c>
      <c r="I10" s="160"/>
      <c r="J10" s="160"/>
      <c r="K10" s="160"/>
      <c r="L10" s="160"/>
      <c r="M10" s="178" t="s">
        <v>284</v>
      </c>
      <c r="N10" s="392"/>
      <c r="O10" s="162" t="s">
        <v>302</v>
      </c>
      <c r="P10" s="391" t="s">
        <v>20</v>
      </c>
      <c r="Q10" s="175" t="s">
        <v>432</v>
      </c>
      <c r="R10" s="267" t="s">
        <v>455</v>
      </c>
    </row>
    <row r="11" spans="1:20" ht="115.5" customHeight="1" x14ac:dyDescent="0.35">
      <c r="A11" s="380"/>
      <c r="B11" s="382"/>
      <c r="C11" s="157" t="s">
        <v>303</v>
      </c>
      <c r="D11" s="162" t="s">
        <v>281</v>
      </c>
      <c r="E11" s="161" t="s">
        <v>304</v>
      </c>
      <c r="F11" s="158" t="s">
        <v>305</v>
      </c>
      <c r="G11" s="160" t="s">
        <v>284</v>
      </c>
      <c r="H11" s="160" t="s">
        <v>428</v>
      </c>
      <c r="I11" s="160"/>
      <c r="J11" s="160"/>
      <c r="K11" s="160"/>
      <c r="L11" s="160"/>
      <c r="M11" s="178" t="s">
        <v>284</v>
      </c>
      <c r="N11" s="393"/>
      <c r="O11" s="162" t="s">
        <v>306</v>
      </c>
      <c r="P11" s="391"/>
      <c r="Q11" s="175" t="s">
        <v>433</v>
      </c>
      <c r="R11" s="145" t="s">
        <v>450</v>
      </c>
      <c r="T11" s="156"/>
    </row>
    <row r="12" spans="1:20" ht="75" customHeight="1" x14ac:dyDescent="0.35">
      <c r="A12" s="380"/>
      <c r="B12" s="164" t="s">
        <v>307</v>
      </c>
      <c r="C12" s="165" t="s">
        <v>308</v>
      </c>
      <c r="D12" s="162" t="s">
        <v>299</v>
      </c>
      <c r="E12" s="166" t="s">
        <v>309</v>
      </c>
      <c r="F12" s="167" t="s">
        <v>310</v>
      </c>
      <c r="G12" s="160" t="s">
        <v>428</v>
      </c>
      <c r="H12" s="160" t="s">
        <v>428</v>
      </c>
      <c r="I12" s="160"/>
      <c r="J12" s="160"/>
      <c r="K12" s="160"/>
      <c r="L12" s="160"/>
      <c r="M12" s="178" t="s">
        <v>284</v>
      </c>
      <c r="N12" s="393"/>
      <c r="O12" s="162" t="s">
        <v>311</v>
      </c>
      <c r="P12" s="391"/>
      <c r="Q12" s="175" t="s">
        <v>434</v>
      </c>
      <c r="R12" s="145" t="s">
        <v>450</v>
      </c>
    </row>
    <row r="13" spans="1:20" ht="86.25" customHeight="1" x14ac:dyDescent="0.35">
      <c r="A13" s="244" t="s">
        <v>312</v>
      </c>
      <c r="B13" s="164" t="s">
        <v>313</v>
      </c>
      <c r="C13" s="179" t="s">
        <v>314</v>
      </c>
      <c r="D13" s="158" t="s">
        <v>315</v>
      </c>
      <c r="E13" s="180" t="s">
        <v>316</v>
      </c>
      <c r="F13" s="180" t="s">
        <v>317</v>
      </c>
      <c r="G13" s="160" t="s">
        <v>284</v>
      </c>
      <c r="H13" s="160" t="s">
        <v>428</v>
      </c>
      <c r="I13" s="160"/>
      <c r="J13" s="160"/>
      <c r="K13" s="160"/>
      <c r="L13" s="160"/>
      <c r="M13" s="178" t="s">
        <v>284</v>
      </c>
      <c r="N13" s="393"/>
      <c r="O13" s="181" t="s">
        <v>318</v>
      </c>
      <c r="P13" s="161" t="s">
        <v>20</v>
      </c>
      <c r="Q13" s="182" t="s">
        <v>435</v>
      </c>
      <c r="R13" s="145" t="s">
        <v>450</v>
      </c>
    </row>
    <row r="14" spans="1:20" s="155" customFormat="1" ht="98.25" customHeight="1" thickBot="1" x14ac:dyDescent="0.45">
      <c r="A14" s="168" t="s">
        <v>319</v>
      </c>
      <c r="B14" s="164" t="s">
        <v>320</v>
      </c>
      <c r="C14" s="170" t="s">
        <v>321</v>
      </c>
      <c r="D14" s="169" t="s">
        <v>315</v>
      </c>
      <c r="E14" s="171" t="s">
        <v>322</v>
      </c>
      <c r="F14" s="169" t="s">
        <v>323</v>
      </c>
      <c r="G14" s="160" t="s">
        <v>284</v>
      </c>
      <c r="H14" s="160" t="s">
        <v>428</v>
      </c>
      <c r="I14" s="160"/>
      <c r="J14" s="160"/>
      <c r="K14" s="160"/>
      <c r="L14" s="160"/>
      <c r="M14" s="178" t="s">
        <v>284</v>
      </c>
      <c r="N14" s="394"/>
      <c r="O14" s="169" t="s">
        <v>324</v>
      </c>
      <c r="P14" s="161" t="s">
        <v>20</v>
      </c>
      <c r="Q14" s="176" t="s">
        <v>436</v>
      </c>
      <c r="R14" s="267"/>
    </row>
    <row r="15" spans="1:20" ht="33" customHeight="1" x14ac:dyDescent="0.35">
      <c r="A15" s="172"/>
      <c r="B15" s="172"/>
      <c r="C15" s="172"/>
      <c r="D15" s="172"/>
      <c r="E15" s="172"/>
      <c r="F15" s="172"/>
      <c r="G15" s="172"/>
      <c r="H15" s="172"/>
      <c r="I15" s="172"/>
      <c r="J15" s="172"/>
      <c r="K15" s="172"/>
      <c r="M15" s="184" t="s">
        <v>325</v>
      </c>
      <c r="N15" s="183">
        <v>0.1666</v>
      </c>
      <c r="O15" s="172"/>
      <c r="P15" s="173"/>
      <c r="Q15" s="172"/>
      <c r="R15" s="172"/>
    </row>
    <row r="16" spans="1:20" x14ac:dyDescent="0.35">
      <c r="M16" s="255"/>
    </row>
    <row r="17" spans="1:13" x14ac:dyDescent="0.35">
      <c r="M17" s="255"/>
    </row>
    <row r="18" spans="1:13" x14ac:dyDescent="0.35">
      <c r="M18" s="255"/>
    </row>
    <row r="19" spans="1:13" x14ac:dyDescent="0.35">
      <c r="A19" s="154"/>
      <c r="M19" s="255"/>
    </row>
    <row r="20" spans="1:13" x14ac:dyDescent="0.35">
      <c r="A20" s="2"/>
      <c r="M20" s="255"/>
    </row>
    <row r="21" spans="1:13" x14ac:dyDescent="0.35">
      <c r="M21" s="255"/>
    </row>
    <row r="22" spans="1:13" x14ac:dyDescent="0.35">
      <c r="M22" s="255"/>
    </row>
    <row r="23" spans="1:13" x14ac:dyDescent="0.35">
      <c r="M23" s="255"/>
    </row>
    <row r="24" spans="1:13" x14ac:dyDescent="0.35">
      <c r="A24" s="177" t="s">
        <v>326</v>
      </c>
      <c r="M24" s="255"/>
    </row>
    <row r="25" spans="1:13" x14ac:dyDescent="0.35">
      <c r="M25" s="255"/>
    </row>
    <row r="26" spans="1:13" x14ac:dyDescent="0.35">
      <c r="M26" s="255"/>
    </row>
    <row r="27" spans="1:13" x14ac:dyDescent="0.35">
      <c r="M27" s="255"/>
    </row>
    <row r="28" spans="1:13" x14ac:dyDescent="0.35">
      <c r="M28" s="255"/>
    </row>
    <row r="29" spans="1:13" x14ac:dyDescent="0.35">
      <c r="M29" s="255"/>
    </row>
    <row r="30" spans="1:13" x14ac:dyDescent="0.35">
      <c r="M30" s="255"/>
    </row>
    <row r="31" spans="1:13" x14ac:dyDescent="0.35">
      <c r="M31" s="255"/>
    </row>
    <row r="32" spans="1:13" x14ac:dyDescent="0.35">
      <c r="M32" s="255"/>
    </row>
    <row r="33" spans="13:13" x14ac:dyDescent="0.35">
      <c r="M33" s="255"/>
    </row>
    <row r="34" spans="13:13" x14ac:dyDescent="0.35">
      <c r="M34" s="255"/>
    </row>
    <row r="35" spans="13:13" x14ac:dyDescent="0.35">
      <c r="M35" s="255"/>
    </row>
    <row r="36" spans="13:13" x14ac:dyDescent="0.35">
      <c r="M36" s="255"/>
    </row>
    <row r="37" spans="13:13" x14ac:dyDescent="0.35">
      <c r="M37" s="255"/>
    </row>
    <row r="38" spans="13:13" x14ac:dyDescent="0.35">
      <c r="M38" s="255"/>
    </row>
    <row r="39" spans="13:13" x14ac:dyDescent="0.35">
      <c r="M39" s="255"/>
    </row>
    <row r="40" spans="13:13" x14ac:dyDescent="0.35">
      <c r="M40" s="255"/>
    </row>
    <row r="41" spans="13:13" x14ac:dyDescent="0.35">
      <c r="M41" s="255"/>
    </row>
    <row r="42" spans="13:13" x14ac:dyDescent="0.35">
      <c r="M42" s="255"/>
    </row>
    <row r="43" spans="13:13" x14ac:dyDescent="0.35">
      <c r="M43" s="255"/>
    </row>
    <row r="44" spans="13:13" x14ac:dyDescent="0.35">
      <c r="M44" s="255"/>
    </row>
    <row r="45" spans="13:13" x14ac:dyDescent="0.35">
      <c r="M45" s="255"/>
    </row>
    <row r="46" spans="13:13" x14ac:dyDescent="0.35">
      <c r="M46" s="255"/>
    </row>
    <row r="47" spans="13:13" x14ac:dyDescent="0.35">
      <c r="M47" s="255"/>
    </row>
    <row r="48" spans="13:13" x14ac:dyDescent="0.35">
      <c r="M48" s="255"/>
    </row>
    <row r="49" spans="13:13" x14ac:dyDescent="0.35">
      <c r="M49" s="255"/>
    </row>
    <row r="50" spans="13:13" x14ac:dyDescent="0.35">
      <c r="M50" s="255"/>
    </row>
    <row r="51" spans="13:13" x14ac:dyDescent="0.35">
      <c r="M51" s="255"/>
    </row>
    <row r="52" spans="13:13" x14ac:dyDescent="0.35">
      <c r="M52" s="255"/>
    </row>
    <row r="53" spans="13:13" x14ac:dyDescent="0.35">
      <c r="M53" s="255"/>
    </row>
    <row r="54" spans="13:13" x14ac:dyDescent="0.35">
      <c r="M54" s="255"/>
    </row>
    <row r="55" spans="13:13" x14ac:dyDescent="0.35">
      <c r="M55" s="255"/>
    </row>
    <row r="56" spans="13:13" x14ac:dyDescent="0.35">
      <c r="M56" s="255"/>
    </row>
    <row r="57" spans="13:13" x14ac:dyDescent="0.35">
      <c r="M57" s="255"/>
    </row>
    <row r="58" spans="13:13" x14ac:dyDescent="0.35">
      <c r="M58" s="255"/>
    </row>
    <row r="59" spans="13:13" x14ac:dyDescent="0.35">
      <c r="M59" s="255"/>
    </row>
    <row r="60" spans="13:13" x14ac:dyDescent="0.35">
      <c r="M60" s="255"/>
    </row>
    <row r="61" spans="13:13" x14ac:dyDescent="0.35">
      <c r="M61" s="255"/>
    </row>
    <row r="62" spans="13:13" x14ac:dyDescent="0.35">
      <c r="M62" s="255"/>
    </row>
    <row r="63" spans="13:13" x14ac:dyDescent="0.35">
      <c r="M63" s="255"/>
    </row>
    <row r="64" spans="13:13" x14ac:dyDescent="0.35">
      <c r="M64" s="255"/>
    </row>
    <row r="65" spans="13:13" x14ac:dyDescent="0.35">
      <c r="M65" s="255"/>
    </row>
    <row r="66" spans="13:13" x14ac:dyDescent="0.35">
      <c r="M66" s="255"/>
    </row>
    <row r="67" spans="13:13" x14ac:dyDescent="0.35">
      <c r="M67" s="255"/>
    </row>
    <row r="68" spans="13:13" x14ac:dyDescent="0.35">
      <c r="M68" s="255"/>
    </row>
    <row r="69" spans="13:13" x14ac:dyDescent="0.35">
      <c r="M69" s="255"/>
    </row>
    <row r="70" spans="13:13" x14ac:dyDescent="0.35">
      <c r="M70" s="255"/>
    </row>
    <row r="71" spans="13:13" x14ac:dyDescent="0.35">
      <c r="M71" s="255"/>
    </row>
    <row r="72" spans="13:13" x14ac:dyDescent="0.35">
      <c r="M72" s="255"/>
    </row>
    <row r="73" spans="13:13" x14ac:dyDescent="0.35">
      <c r="M73" s="255"/>
    </row>
    <row r="74" spans="13:13" x14ac:dyDescent="0.35">
      <c r="M74" s="255"/>
    </row>
    <row r="75" spans="13:13" x14ac:dyDescent="0.35">
      <c r="M75" s="255"/>
    </row>
    <row r="76" spans="13:13" x14ac:dyDescent="0.35">
      <c r="M76" s="255"/>
    </row>
    <row r="77" spans="13:13" x14ac:dyDescent="0.35">
      <c r="M77" s="255"/>
    </row>
    <row r="78" spans="13:13" x14ac:dyDescent="0.35">
      <c r="M78" s="255"/>
    </row>
    <row r="79" spans="13:13" x14ac:dyDescent="0.35">
      <c r="M79" s="255"/>
    </row>
    <row r="80" spans="13:13" x14ac:dyDescent="0.35">
      <c r="M80" s="255"/>
    </row>
    <row r="81" spans="13:13" x14ac:dyDescent="0.35">
      <c r="M81" s="255"/>
    </row>
    <row r="82" spans="13:13" x14ac:dyDescent="0.35">
      <c r="M82" s="255"/>
    </row>
    <row r="83" spans="13:13" x14ac:dyDescent="0.35">
      <c r="M83" s="255"/>
    </row>
    <row r="84" spans="13:13" x14ac:dyDescent="0.35">
      <c r="M84" s="255"/>
    </row>
    <row r="85" spans="13:13" x14ac:dyDescent="0.35">
      <c r="M85" s="255"/>
    </row>
    <row r="86" spans="13:13" x14ac:dyDescent="0.35">
      <c r="M86" s="255"/>
    </row>
    <row r="87" spans="13:13" x14ac:dyDescent="0.35">
      <c r="M87" s="255"/>
    </row>
    <row r="88" spans="13:13" x14ac:dyDescent="0.35">
      <c r="M88" s="255"/>
    </row>
    <row r="89" spans="13:13" x14ac:dyDescent="0.35">
      <c r="M89" s="255"/>
    </row>
    <row r="90" spans="13:13" x14ac:dyDescent="0.35">
      <c r="M90" s="255"/>
    </row>
    <row r="91" spans="13:13" x14ac:dyDescent="0.35">
      <c r="M91" s="255"/>
    </row>
    <row r="92" spans="13:13" x14ac:dyDescent="0.35">
      <c r="M92" s="255"/>
    </row>
    <row r="93" spans="13:13" x14ac:dyDescent="0.35">
      <c r="M93" s="255"/>
    </row>
    <row r="94" spans="13:13" x14ac:dyDescent="0.35">
      <c r="M94" s="255"/>
    </row>
    <row r="95" spans="13:13" x14ac:dyDescent="0.35">
      <c r="M95" s="255"/>
    </row>
    <row r="96" spans="13:13" x14ac:dyDescent="0.35">
      <c r="M96" s="255"/>
    </row>
    <row r="97" spans="13:13" x14ac:dyDescent="0.35">
      <c r="M97" s="255"/>
    </row>
    <row r="98" spans="13:13" x14ac:dyDescent="0.35">
      <c r="M98" s="255"/>
    </row>
    <row r="99" spans="13:13" x14ac:dyDescent="0.35">
      <c r="M99" s="255"/>
    </row>
    <row r="100" spans="13:13" x14ac:dyDescent="0.35">
      <c r="M100" s="255"/>
    </row>
    <row r="101" spans="13:13" x14ac:dyDescent="0.35">
      <c r="M101" s="255"/>
    </row>
    <row r="102" spans="13:13" x14ac:dyDescent="0.35">
      <c r="M102" s="255"/>
    </row>
    <row r="103" spans="13:13" x14ac:dyDescent="0.35">
      <c r="M103" s="255"/>
    </row>
    <row r="104" spans="13:13" x14ac:dyDescent="0.35">
      <c r="M104" s="255"/>
    </row>
    <row r="105" spans="13:13" x14ac:dyDescent="0.35">
      <c r="M105" s="255"/>
    </row>
    <row r="106" spans="13:13" x14ac:dyDescent="0.35">
      <c r="M106" s="255"/>
    </row>
    <row r="107" spans="13:13" x14ac:dyDescent="0.35">
      <c r="M107" s="255"/>
    </row>
    <row r="108" spans="13:13" x14ac:dyDescent="0.35">
      <c r="M108" s="255"/>
    </row>
    <row r="109" spans="13:13" x14ac:dyDescent="0.35">
      <c r="M109" s="255"/>
    </row>
    <row r="110" spans="13:13" x14ac:dyDescent="0.35">
      <c r="M110" s="255"/>
    </row>
    <row r="111" spans="13:13" x14ac:dyDescent="0.35">
      <c r="M111" s="255"/>
    </row>
    <row r="112" spans="13:13" x14ac:dyDescent="0.35">
      <c r="M112" s="255"/>
    </row>
    <row r="113" spans="13:13" x14ac:dyDescent="0.35">
      <c r="M113" s="255"/>
    </row>
    <row r="114" spans="13:13" x14ac:dyDescent="0.35">
      <c r="M114" s="255"/>
    </row>
    <row r="115" spans="13:13" x14ac:dyDescent="0.35">
      <c r="M115" s="255"/>
    </row>
    <row r="116" spans="13:13" x14ac:dyDescent="0.35">
      <c r="M116" s="255"/>
    </row>
    <row r="117" spans="13:13" x14ac:dyDescent="0.35">
      <c r="M117" s="255"/>
    </row>
    <row r="118" spans="13:13" x14ac:dyDescent="0.35">
      <c r="M118" s="255"/>
    </row>
    <row r="119" spans="13:13" x14ac:dyDescent="0.35">
      <c r="M119" s="255"/>
    </row>
    <row r="120" spans="13:13" x14ac:dyDescent="0.35">
      <c r="M120" s="255"/>
    </row>
    <row r="121" spans="13:13" x14ac:dyDescent="0.35">
      <c r="M121" s="255"/>
    </row>
    <row r="122" spans="13:13" x14ac:dyDescent="0.35">
      <c r="M122" s="255"/>
    </row>
    <row r="123" spans="13:13" x14ac:dyDescent="0.35">
      <c r="M123" s="255"/>
    </row>
    <row r="124" spans="13:13" x14ac:dyDescent="0.35">
      <c r="M124" s="255"/>
    </row>
    <row r="125" spans="13:13" x14ac:dyDescent="0.35">
      <c r="M125" s="255"/>
    </row>
    <row r="126" spans="13:13" x14ac:dyDescent="0.35">
      <c r="M126" s="255"/>
    </row>
    <row r="127" spans="13:13" x14ac:dyDescent="0.35">
      <c r="M127" s="255"/>
    </row>
    <row r="128" spans="13:13" x14ac:dyDescent="0.35">
      <c r="M128" s="255"/>
    </row>
    <row r="129" spans="13:13" x14ac:dyDescent="0.35">
      <c r="M129" s="255"/>
    </row>
    <row r="130" spans="13:13" x14ac:dyDescent="0.35">
      <c r="M130" s="255"/>
    </row>
    <row r="131" spans="13:13" x14ac:dyDescent="0.35">
      <c r="M131" s="255"/>
    </row>
    <row r="132" spans="13:13" x14ac:dyDescent="0.35">
      <c r="M132" s="255"/>
    </row>
    <row r="133" spans="13:13" x14ac:dyDescent="0.35">
      <c r="M133" s="255"/>
    </row>
    <row r="134" spans="13:13" x14ac:dyDescent="0.35">
      <c r="M134" s="255"/>
    </row>
    <row r="135" spans="13:13" x14ac:dyDescent="0.35">
      <c r="M135" s="255"/>
    </row>
    <row r="136" spans="13:13" x14ac:dyDescent="0.35">
      <c r="M136" s="255"/>
    </row>
    <row r="137" spans="13:13" x14ac:dyDescent="0.35">
      <c r="M137" s="255"/>
    </row>
    <row r="138" spans="13:13" x14ac:dyDescent="0.35">
      <c r="M138" s="255"/>
    </row>
    <row r="139" spans="13:13" x14ac:dyDescent="0.35">
      <c r="M139" s="255"/>
    </row>
    <row r="140" spans="13:13" x14ac:dyDescent="0.35">
      <c r="M140" s="255"/>
    </row>
    <row r="141" spans="13:13" x14ac:dyDescent="0.35">
      <c r="M141" s="255"/>
    </row>
    <row r="142" spans="13:13" x14ac:dyDescent="0.35">
      <c r="M142" s="255"/>
    </row>
    <row r="143" spans="13:13" x14ac:dyDescent="0.35">
      <c r="M143" s="255"/>
    </row>
    <row r="144" spans="13:13" x14ac:dyDescent="0.35">
      <c r="M144" s="255"/>
    </row>
    <row r="145" spans="13:13" x14ac:dyDescent="0.35">
      <c r="M145" s="255"/>
    </row>
    <row r="146" spans="13:13" x14ac:dyDescent="0.35">
      <c r="M146" s="255"/>
    </row>
    <row r="147" spans="13:13" x14ac:dyDescent="0.35">
      <c r="M147" s="255"/>
    </row>
    <row r="148" spans="13:13" x14ac:dyDescent="0.35">
      <c r="M148" s="255"/>
    </row>
    <row r="149" spans="13:13" x14ac:dyDescent="0.35">
      <c r="M149" s="255"/>
    </row>
    <row r="150" spans="13:13" x14ac:dyDescent="0.35">
      <c r="M150" s="255"/>
    </row>
    <row r="151" spans="13:13" x14ac:dyDescent="0.35">
      <c r="M151" s="255"/>
    </row>
    <row r="152" spans="13:13" x14ac:dyDescent="0.35">
      <c r="M152" s="255"/>
    </row>
    <row r="153" spans="13:13" x14ac:dyDescent="0.35">
      <c r="M153" s="255"/>
    </row>
    <row r="154" spans="13:13" x14ac:dyDescent="0.35">
      <c r="M154" s="255"/>
    </row>
    <row r="155" spans="13:13" x14ac:dyDescent="0.35">
      <c r="M155" s="255"/>
    </row>
    <row r="156" spans="13:13" x14ac:dyDescent="0.35">
      <c r="M156" s="255"/>
    </row>
    <row r="157" spans="13:13" x14ac:dyDescent="0.35">
      <c r="M157" s="255"/>
    </row>
    <row r="158" spans="13:13" x14ac:dyDescent="0.35">
      <c r="M158" s="255"/>
    </row>
    <row r="159" spans="13:13" x14ac:dyDescent="0.35">
      <c r="M159" s="255"/>
    </row>
    <row r="160" spans="13:13" x14ac:dyDescent="0.35">
      <c r="M160" s="255"/>
    </row>
    <row r="161" spans="13:13" x14ac:dyDescent="0.35">
      <c r="M161" s="255"/>
    </row>
    <row r="162" spans="13:13" x14ac:dyDescent="0.35">
      <c r="M162" s="255"/>
    </row>
    <row r="163" spans="13:13" x14ac:dyDescent="0.35">
      <c r="M163" s="255"/>
    </row>
    <row r="164" spans="13:13" x14ac:dyDescent="0.35">
      <c r="M164" s="255"/>
    </row>
    <row r="165" spans="13:13" x14ac:dyDescent="0.35">
      <c r="M165" s="255"/>
    </row>
    <row r="166" spans="13:13" x14ac:dyDescent="0.35">
      <c r="M166" s="255"/>
    </row>
    <row r="167" spans="13:13" x14ac:dyDescent="0.35">
      <c r="M167" s="255"/>
    </row>
    <row r="168" spans="13:13" x14ac:dyDescent="0.35">
      <c r="M168" s="255"/>
    </row>
    <row r="169" spans="13:13" x14ac:dyDescent="0.35">
      <c r="M169" s="255"/>
    </row>
    <row r="170" spans="13:13" x14ac:dyDescent="0.35">
      <c r="M170" s="255"/>
    </row>
    <row r="171" spans="13:13" x14ac:dyDescent="0.35">
      <c r="M171" s="255"/>
    </row>
    <row r="172" spans="13:13" x14ac:dyDescent="0.35">
      <c r="M172" s="255"/>
    </row>
    <row r="173" spans="13:13" x14ac:dyDescent="0.35">
      <c r="M173" s="255"/>
    </row>
    <row r="174" spans="13:13" x14ac:dyDescent="0.35">
      <c r="M174" s="255"/>
    </row>
    <row r="175" spans="13:13" x14ac:dyDescent="0.35">
      <c r="M175" s="255"/>
    </row>
    <row r="176" spans="13:13" x14ac:dyDescent="0.35">
      <c r="M176" s="255"/>
    </row>
    <row r="177" spans="13:13" x14ac:dyDescent="0.35">
      <c r="M177" s="255"/>
    </row>
    <row r="178" spans="13:13" x14ac:dyDescent="0.35">
      <c r="M178" s="255"/>
    </row>
    <row r="179" spans="13:13" x14ac:dyDescent="0.35">
      <c r="M179" s="255"/>
    </row>
    <row r="180" spans="13:13" x14ac:dyDescent="0.35">
      <c r="M180" s="255"/>
    </row>
    <row r="181" spans="13:13" x14ac:dyDescent="0.35">
      <c r="M181" s="255"/>
    </row>
    <row r="182" spans="13:13" x14ac:dyDescent="0.35">
      <c r="M182" s="255"/>
    </row>
    <row r="183" spans="13:13" x14ac:dyDescent="0.35">
      <c r="M183" s="255"/>
    </row>
    <row r="184" spans="13:13" x14ac:dyDescent="0.35">
      <c r="M184" s="255"/>
    </row>
    <row r="185" spans="13:13" x14ac:dyDescent="0.35">
      <c r="M185" s="255"/>
    </row>
    <row r="186" spans="13:13" x14ac:dyDescent="0.35">
      <c r="M186" s="255"/>
    </row>
    <row r="187" spans="13:13" x14ac:dyDescent="0.35">
      <c r="M187" s="255"/>
    </row>
    <row r="188" spans="13:13" x14ac:dyDescent="0.35">
      <c r="M188" s="255"/>
    </row>
    <row r="189" spans="13:13" x14ac:dyDescent="0.35">
      <c r="M189" s="255"/>
    </row>
    <row r="190" spans="13:13" x14ac:dyDescent="0.35">
      <c r="M190" s="255"/>
    </row>
    <row r="191" spans="13:13" x14ac:dyDescent="0.35">
      <c r="M191" s="255"/>
    </row>
    <row r="192" spans="13:13" x14ac:dyDescent="0.35">
      <c r="M192" s="255"/>
    </row>
    <row r="193" spans="13:13" x14ac:dyDescent="0.35">
      <c r="M193" s="255"/>
    </row>
    <row r="194" spans="13:13" x14ac:dyDescent="0.35">
      <c r="M194" s="255"/>
    </row>
    <row r="195" spans="13:13" x14ac:dyDescent="0.35">
      <c r="M195" s="255"/>
    </row>
    <row r="196" spans="13:13" x14ac:dyDescent="0.35">
      <c r="M196" s="255"/>
    </row>
    <row r="197" spans="13:13" x14ac:dyDescent="0.35">
      <c r="M197" s="255"/>
    </row>
    <row r="198" spans="13:13" x14ac:dyDescent="0.35">
      <c r="M198" s="255"/>
    </row>
    <row r="199" spans="13:13" x14ac:dyDescent="0.35">
      <c r="M199" s="255"/>
    </row>
    <row r="200" spans="13:13" x14ac:dyDescent="0.35">
      <c r="M200" s="255"/>
    </row>
    <row r="201" spans="13:13" x14ac:dyDescent="0.35">
      <c r="M201" s="255"/>
    </row>
    <row r="202" spans="13:13" x14ac:dyDescent="0.35">
      <c r="M202" s="255"/>
    </row>
    <row r="203" spans="13:13" x14ac:dyDescent="0.35">
      <c r="M203" s="255"/>
    </row>
    <row r="204" spans="13:13" x14ac:dyDescent="0.35">
      <c r="M204" s="255"/>
    </row>
    <row r="205" spans="13:13" x14ac:dyDescent="0.35">
      <c r="M205" s="255"/>
    </row>
    <row r="206" spans="13:13" x14ac:dyDescent="0.35">
      <c r="M206" s="255"/>
    </row>
    <row r="207" spans="13:13" x14ac:dyDescent="0.35">
      <c r="M207" s="255"/>
    </row>
    <row r="208" spans="13:13" x14ac:dyDescent="0.35">
      <c r="M208" s="255"/>
    </row>
    <row r="209" spans="13:13" x14ac:dyDescent="0.35">
      <c r="M209" s="255"/>
    </row>
    <row r="210" spans="13:13" x14ac:dyDescent="0.35">
      <c r="M210" s="255"/>
    </row>
    <row r="211" spans="13:13" x14ac:dyDescent="0.35">
      <c r="M211" s="255"/>
    </row>
    <row r="212" spans="13:13" x14ac:dyDescent="0.35">
      <c r="M212" s="255"/>
    </row>
    <row r="213" spans="13:13" x14ac:dyDescent="0.35">
      <c r="M213" s="255"/>
    </row>
    <row r="214" spans="13:13" x14ac:dyDescent="0.35">
      <c r="M214" s="255"/>
    </row>
    <row r="215" spans="13:13" x14ac:dyDescent="0.35">
      <c r="M215" s="255"/>
    </row>
    <row r="216" spans="13:13" x14ac:dyDescent="0.35">
      <c r="M216" s="255"/>
    </row>
    <row r="217" spans="13:13" x14ac:dyDescent="0.35">
      <c r="M217" s="255"/>
    </row>
    <row r="218" spans="13:13" x14ac:dyDescent="0.35">
      <c r="M218" s="255"/>
    </row>
    <row r="219" spans="13:13" x14ac:dyDescent="0.35">
      <c r="M219" s="255"/>
    </row>
    <row r="220" spans="13:13" x14ac:dyDescent="0.35">
      <c r="M220" s="255"/>
    </row>
    <row r="221" spans="13:13" x14ac:dyDescent="0.35">
      <c r="M221" s="255"/>
    </row>
    <row r="222" spans="13:13" x14ac:dyDescent="0.35">
      <c r="M222" s="255"/>
    </row>
    <row r="223" spans="13:13" x14ac:dyDescent="0.35">
      <c r="M223" s="255"/>
    </row>
    <row r="224" spans="13:13" x14ac:dyDescent="0.35">
      <c r="M224" s="255"/>
    </row>
    <row r="225" spans="13:13" x14ac:dyDescent="0.35">
      <c r="M225" s="255"/>
    </row>
    <row r="226" spans="13:13" x14ac:dyDescent="0.35">
      <c r="M226" s="255"/>
    </row>
    <row r="227" spans="13:13" x14ac:dyDescent="0.35">
      <c r="M227" s="255"/>
    </row>
    <row r="228" spans="13:13" x14ac:dyDescent="0.35">
      <c r="M228" s="255"/>
    </row>
    <row r="229" spans="13:13" x14ac:dyDescent="0.35">
      <c r="M229" s="255"/>
    </row>
    <row r="230" spans="13:13" x14ac:dyDescent="0.35">
      <c r="M230" s="255"/>
    </row>
    <row r="231" spans="13:13" x14ac:dyDescent="0.35">
      <c r="M231" s="255"/>
    </row>
    <row r="232" spans="13:13" x14ac:dyDescent="0.35">
      <c r="M232" s="255"/>
    </row>
    <row r="233" spans="13:13" x14ac:dyDescent="0.35">
      <c r="M233" s="255"/>
    </row>
    <row r="234" spans="13:13" x14ac:dyDescent="0.35">
      <c r="M234" s="255"/>
    </row>
    <row r="235" spans="13:13" x14ac:dyDescent="0.35">
      <c r="M235" s="255"/>
    </row>
    <row r="236" spans="13:13" x14ac:dyDescent="0.35">
      <c r="M236" s="255"/>
    </row>
    <row r="237" spans="13:13" x14ac:dyDescent="0.35">
      <c r="M237" s="255"/>
    </row>
    <row r="238" spans="13:13" x14ac:dyDescent="0.35">
      <c r="M238" s="255"/>
    </row>
    <row r="239" spans="13:13" x14ac:dyDescent="0.35">
      <c r="M239" s="255"/>
    </row>
    <row r="240" spans="13:13" x14ac:dyDescent="0.35">
      <c r="M240" s="255"/>
    </row>
    <row r="241" spans="13:13" x14ac:dyDescent="0.35">
      <c r="M241" s="255"/>
    </row>
    <row r="242" spans="13:13" x14ac:dyDescent="0.35">
      <c r="M242" s="255"/>
    </row>
    <row r="243" spans="13:13" x14ac:dyDescent="0.35">
      <c r="M243" s="255"/>
    </row>
    <row r="244" spans="13:13" x14ac:dyDescent="0.35">
      <c r="M244" s="255"/>
    </row>
    <row r="245" spans="13:13" x14ac:dyDescent="0.35">
      <c r="M245" s="255"/>
    </row>
    <row r="246" spans="13:13" x14ac:dyDescent="0.35">
      <c r="M246" s="255"/>
    </row>
    <row r="247" spans="13:13" x14ac:dyDescent="0.35">
      <c r="M247" s="255"/>
    </row>
    <row r="248" spans="13:13" x14ac:dyDescent="0.35">
      <c r="M248" s="255"/>
    </row>
    <row r="249" spans="13:13" x14ac:dyDescent="0.35">
      <c r="M249" s="255"/>
    </row>
    <row r="250" spans="13:13" x14ac:dyDescent="0.35">
      <c r="M250" s="255"/>
    </row>
    <row r="251" spans="13:13" x14ac:dyDescent="0.35">
      <c r="M251" s="255"/>
    </row>
    <row r="252" spans="13:13" x14ac:dyDescent="0.35">
      <c r="M252" s="255"/>
    </row>
    <row r="253" spans="13:13" x14ac:dyDescent="0.35">
      <c r="M253" s="255"/>
    </row>
    <row r="254" spans="13:13" x14ac:dyDescent="0.35">
      <c r="M254" s="255"/>
    </row>
    <row r="255" spans="13:13" x14ac:dyDescent="0.35">
      <c r="M255" s="255"/>
    </row>
    <row r="256" spans="13:13" x14ac:dyDescent="0.35">
      <c r="M256" s="255"/>
    </row>
    <row r="257" spans="13:13" x14ac:dyDescent="0.35">
      <c r="M257" s="255"/>
    </row>
    <row r="258" spans="13:13" x14ac:dyDescent="0.35">
      <c r="M258" s="255"/>
    </row>
    <row r="259" spans="13:13" x14ac:dyDescent="0.35">
      <c r="M259" s="255"/>
    </row>
    <row r="260" spans="13:13" x14ac:dyDescent="0.35">
      <c r="M260" s="255"/>
    </row>
    <row r="261" spans="13:13" x14ac:dyDescent="0.35">
      <c r="M261" s="255"/>
    </row>
    <row r="262" spans="13:13" x14ac:dyDescent="0.35">
      <c r="M262" s="255"/>
    </row>
    <row r="263" spans="13:13" x14ac:dyDescent="0.35">
      <c r="M263" s="255"/>
    </row>
    <row r="264" spans="13:13" x14ac:dyDescent="0.35">
      <c r="M264" s="255"/>
    </row>
    <row r="265" spans="13:13" x14ac:dyDescent="0.35">
      <c r="M265" s="255"/>
    </row>
    <row r="266" spans="13:13" x14ac:dyDescent="0.35">
      <c r="M266" s="255"/>
    </row>
    <row r="267" spans="13:13" x14ac:dyDescent="0.35">
      <c r="M267" s="255"/>
    </row>
    <row r="268" spans="13:13" x14ac:dyDescent="0.35">
      <c r="M268" s="255"/>
    </row>
    <row r="269" spans="13:13" x14ac:dyDescent="0.35">
      <c r="M269" s="255"/>
    </row>
    <row r="270" spans="13:13" x14ac:dyDescent="0.35">
      <c r="M270" s="255"/>
    </row>
    <row r="271" spans="13:13" x14ac:dyDescent="0.35">
      <c r="M271" s="255"/>
    </row>
    <row r="272" spans="13:13" x14ac:dyDescent="0.35">
      <c r="M272" s="255"/>
    </row>
    <row r="273" spans="13:13" x14ac:dyDescent="0.35">
      <c r="M273" s="255"/>
    </row>
    <row r="274" spans="13:13" x14ac:dyDescent="0.35">
      <c r="M274" s="255"/>
    </row>
    <row r="275" spans="13:13" x14ac:dyDescent="0.35">
      <c r="M275" s="255"/>
    </row>
    <row r="276" spans="13:13" x14ac:dyDescent="0.35">
      <c r="M276" s="255"/>
    </row>
    <row r="277" spans="13:13" x14ac:dyDescent="0.35">
      <c r="M277" s="255"/>
    </row>
    <row r="278" spans="13:13" x14ac:dyDescent="0.35">
      <c r="M278" s="255"/>
    </row>
    <row r="279" spans="13:13" x14ac:dyDescent="0.35">
      <c r="M279" s="255"/>
    </row>
    <row r="280" spans="13:13" x14ac:dyDescent="0.35">
      <c r="M280" s="255"/>
    </row>
    <row r="281" spans="13:13" x14ac:dyDescent="0.35">
      <c r="M281" s="255"/>
    </row>
    <row r="282" spans="13:13" x14ac:dyDescent="0.35">
      <c r="M282" s="255"/>
    </row>
    <row r="283" spans="13:13" x14ac:dyDescent="0.35">
      <c r="M283" s="255"/>
    </row>
    <row r="284" spans="13:13" x14ac:dyDescent="0.35">
      <c r="M284" s="255"/>
    </row>
    <row r="285" spans="13:13" x14ac:dyDescent="0.35">
      <c r="M285" s="255"/>
    </row>
    <row r="286" spans="13:13" x14ac:dyDescent="0.35">
      <c r="M286" s="255"/>
    </row>
    <row r="287" spans="13:13" x14ac:dyDescent="0.35">
      <c r="M287" s="255"/>
    </row>
    <row r="288" spans="13:13" x14ac:dyDescent="0.35">
      <c r="M288" s="255"/>
    </row>
    <row r="289" spans="13:13" x14ac:dyDescent="0.35">
      <c r="M289" s="255"/>
    </row>
    <row r="290" spans="13:13" x14ac:dyDescent="0.35">
      <c r="M290" s="255"/>
    </row>
    <row r="291" spans="13:13" x14ac:dyDescent="0.35">
      <c r="M291" s="255"/>
    </row>
    <row r="292" spans="13:13" x14ac:dyDescent="0.35">
      <c r="M292" s="255"/>
    </row>
    <row r="293" spans="13:13" x14ac:dyDescent="0.35">
      <c r="M293" s="255"/>
    </row>
    <row r="294" spans="13:13" x14ac:dyDescent="0.35">
      <c r="M294" s="255"/>
    </row>
    <row r="295" spans="13:13" x14ac:dyDescent="0.35">
      <c r="M295" s="255"/>
    </row>
    <row r="296" spans="13:13" x14ac:dyDescent="0.35">
      <c r="M296" s="255"/>
    </row>
    <row r="297" spans="13:13" x14ac:dyDescent="0.35">
      <c r="M297" s="255"/>
    </row>
    <row r="298" spans="13:13" x14ac:dyDescent="0.35">
      <c r="M298" s="255"/>
    </row>
    <row r="299" spans="13:13" x14ac:dyDescent="0.35">
      <c r="M299" s="255"/>
    </row>
    <row r="300" spans="13:13" x14ac:dyDescent="0.35">
      <c r="M300" s="255"/>
    </row>
    <row r="301" spans="13:13" x14ac:dyDescent="0.35">
      <c r="M301" s="255"/>
    </row>
    <row r="302" spans="13:13" x14ac:dyDescent="0.35">
      <c r="M302" s="255"/>
    </row>
    <row r="303" spans="13:13" x14ac:dyDescent="0.35">
      <c r="M303" s="255"/>
    </row>
    <row r="304" spans="13:13" x14ac:dyDescent="0.35">
      <c r="M304" s="255"/>
    </row>
    <row r="305" spans="13:13" x14ac:dyDescent="0.35">
      <c r="M305" s="255"/>
    </row>
    <row r="306" spans="13:13" x14ac:dyDescent="0.35">
      <c r="M306" s="255"/>
    </row>
    <row r="307" spans="13:13" x14ac:dyDescent="0.35">
      <c r="M307" s="255"/>
    </row>
    <row r="308" spans="13:13" x14ac:dyDescent="0.35">
      <c r="M308" s="255"/>
    </row>
    <row r="309" spans="13:13" x14ac:dyDescent="0.35">
      <c r="M309" s="255"/>
    </row>
    <row r="310" spans="13:13" x14ac:dyDescent="0.35">
      <c r="M310" s="255"/>
    </row>
    <row r="311" spans="13:13" x14ac:dyDescent="0.35">
      <c r="M311" s="255"/>
    </row>
    <row r="312" spans="13:13" x14ac:dyDescent="0.35">
      <c r="M312" s="255"/>
    </row>
    <row r="313" spans="13:13" x14ac:dyDescent="0.35">
      <c r="M313" s="255"/>
    </row>
    <row r="314" spans="13:13" x14ac:dyDescent="0.35">
      <c r="M314" s="255"/>
    </row>
    <row r="315" spans="13:13" x14ac:dyDescent="0.35">
      <c r="M315" s="255"/>
    </row>
    <row r="316" spans="13:13" x14ac:dyDescent="0.35">
      <c r="M316" s="255"/>
    </row>
    <row r="317" spans="13:13" x14ac:dyDescent="0.35">
      <c r="M317" s="255"/>
    </row>
    <row r="318" spans="13:13" x14ac:dyDescent="0.35">
      <c r="M318" s="255"/>
    </row>
    <row r="319" spans="13:13" x14ac:dyDescent="0.35">
      <c r="M319" s="255"/>
    </row>
    <row r="320" spans="13:13" x14ac:dyDescent="0.35">
      <c r="M320" s="255"/>
    </row>
    <row r="321" spans="13:13" x14ac:dyDescent="0.35">
      <c r="M321" s="255"/>
    </row>
    <row r="322" spans="13:13" x14ac:dyDescent="0.35">
      <c r="M322" s="255"/>
    </row>
    <row r="323" spans="13:13" x14ac:dyDescent="0.35">
      <c r="M323" s="255"/>
    </row>
    <row r="324" spans="13:13" x14ac:dyDescent="0.35">
      <c r="M324" s="255"/>
    </row>
    <row r="325" spans="13:13" x14ac:dyDescent="0.35">
      <c r="M325" s="255"/>
    </row>
    <row r="326" spans="13:13" x14ac:dyDescent="0.35">
      <c r="M326" s="255"/>
    </row>
    <row r="327" spans="13:13" x14ac:dyDescent="0.35">
      <c r="M327" s="255"/>
    </row>
    <row r="328" spans="13:13" x14ac:dyDescent="0.35">
      <c r="M328" s="255"/>
    </row>
    <row r="329" spans="13:13" x14ac:dyDescent="0.35">
      <c r="M329" s="255"/>
    </row>
    <row r="330" spans="13:13" x14ac:dyDescent="0.35">
      <c r="M330" s="255"/>
    </row>
    <row r="331" spans="13:13" x14ac:dyDescent="0.35">
      <c r="M331" s="255"/>
    </row>
    <row r="332" spans="13:13" x14ac:dyDescent="0.35">
      <c r="M332" s="255"/>
    </row>
    <row r="333" spans="13:13" x14ac:dyDescent="0.35">
      <c r="M333" s="255"/>
    </row>
    <row r="334" spans="13:13" x14ac:dyDescent="0.35">
      <c r="M334" s="255"/>
    </row>
    <row r="335" spans="13:13" x14ac:dyDescent="0.35">
      <c r="M335" s="255"/>
    </row>
    <row r="336" spans="13:13" x14ac:dyDescent="0.35">
      <c r="M336" s="255"/>
    </row>
    <row r="337" spans="13:13" x14ac:dyDescent="0.35">
      <c r="M337" s="255"/>
    </row>
    <row r="338" spans="13:13" x14ac:dyDescent="0.35">
      <c r="M338" s="255"/>
    </row>
    <row r="339" spans="13:13" x14ac:dyDescent="0.35">
      <c r="M339" s="255"/>
    </row>
    <row r="340" spans="13:13" x14ac:dyDescent="0.35">
      <c r="M340" s="255"/>
    </row>
    <row r="341" spans="13:13" x14ac:dyDescent="0.35">
      <c r="M341" s="255"/>
    </row>
    <row r="342" spans="13:13" x14ac:dyDescent="0.35">
      <c r="M342" s="255"/>
    </row>
    <row r="343" spans="13:13" x14ac:dyDescent="0.35">
      <c r="M343" s="255"/>
    </row>
    <row r="344" spans="13:13" x14ac:dyDescent="0.35">
      <c r="M344" s="255"/>
    </row>
    <row r="345" spans="13:13" x14ac:dyDescent="0.35">
      <c r="M345" s="255"/>
    </row>
    <row r="346" spans="13:13" x14ac:dyDescent="0.35">
      <c r="M346" s="255"/>
    </row>
    <row r="347" spans="13:13" x14ac:dyDescent="0.35">
      <c r="M347" s="255"/>
    </row>
    <row r="348" spans="13:13" x14ac:dyDescent="0.35">
      <c r="M348" s="255"/>
    </row>
    <row r="349" spans="13:13" x14ac:dyDescent="0.35">
      <c r="M349" s="255"/>
    </row>
    <row r="350" spans="13:13" x14ac:dyDescent="0.35">
      <c r="M350" s="255"/>
    </row>
    <row r="351" spans="13:13" x14ac:dyDescent="0.35">
      <c r="M351" s="255"/>
    </row>
    <row r="352" spans="13:13" x14ac:dyDescent="0.35">
      <c r="M352" s="255"/>
    </row>
    <row r="353" spans="13:13" x14ac:dyDescent="0.35">
      <c r="M353" s="255"/>
    </row>
    <row r="354" spans="13:13" x14ac:dyDescent="0.35">
      <c r="M354" s="255"/>
    </row>
    <row r="355" spans="13:13" x14ac:dyDescent="0.35">
      <c r="M355" s="255"/>
    </row>
    <row r="356" spans="13:13" x14ac:dyDescent="0.35">
      <c r="M356" s="255"/>
    </row>
    <row r="357" spans="13:13" x14ac:dyDescent="0.35">
      <c r="M357" s="255"/>
    </row>
    <row r="358" spans="13:13" x14ac:dyDescent="0.35">
      <c r="M358" s="255"/>
    </row>
    <row r="359" spans="13:13" x14ac:dyDescent="0.35">
      <c r="M359" s="255"/>
    </row>
    <row r="360" spans="13:13" x14ac:dyDescent="0.35">
      <c r="M360" s="255"/>
    </row>
    <row r="361" spans="13:13" x14ac:dyDescent="0.35">
      <c r="M361" s="255"/>
    </row>
    <row r="362" spans="13:13" x14ac:dyDescent="0.35">
      <c r="M362" s="255"/>
    </row>
    <row r="363" spans="13:13" x14ac:dyDescent="0.35">
      <c r="M363" s="255"/>
    </row>
    <row r="364" spans="13:13" x14ac:dyDescent="0.35">
      <c r="M364" s="255"/>
    </row>
    <row r="365" spans="13:13" x14ac:dyDescent="0.35">
      <c r="M365" s="255"/>
    </row>
    <row r="366" spans="13:13" x14ac:dyDescent="0.35">
      <c r="M366" s="255"/>
    </row>
    <row r="367" spans="13:13" x14ac:dyDescent="0.35">
      <c r="M367" s="255"/>
    </row>
    <row r="368" spans="13:13" x14ac:dyDescent="0.35">
      <c r="M368" s="255"/>
    </row>
    <row r="369" spans="13:13" x14ac:dyDescent="0.35">
      <c r="M369" s="255"/>
    </row>
    <row r="370" spans="13:13" x14ac:dyDescent="0.35">
      <c r="M370" s="255"/>
    </row>
    <row r="371" spans="13:13" x14ac:dyDescent="0.35">
      <c r="M371" s="255"/>
    </row>
    <row r="372" spans="13:13" x14ac:dyDescent="0.35">
      <c r="M372" s="255"/>
    </row>
    <row r="373" spans="13:13" x14ac:dyDescent="0.35">
      <c r="M373" s="255"/>
    </row>
    <row r="374" spans="13:13" x14ac:dyDescent="0.35">
      <c r="M374" s="255"/>
    </row>
    <row r="375" spans="13:13" x14ac:dyDescent="0.35">
      <c r="M375" s="255"/>
    </row>
    <row r="376" spans="13:13" x14ac:dyDescent="0.35">
      <c r="M376" s="255"/>
    </row>
    <row r="377" spans="13:13" x14ac:dyDescent="0.35">
      <c r="M377" s="255"/>
    </row>
    <row r="378" spans="13:13" x14ac:dyDescent="0.35">
      <c r="M378" s="255"/>
    </row>
    <row r="379" spans="13:13" x14ac:dyDescent="0.35">
      <c r="M379" s="255"/>
    </row>
    <row r="380" spans="13:13" x14ac:dyDescent="0.35">
      <c r="M380" s="255"/>
    </row>
    <row r="381" spans="13:13" x14ac:dyDescent="0.35">
      <c r="M381" s="255"/>
    </row>
    <row r="382" spans="13:13" x14ac:dyDescent="0.35">
      <c r="M382" s="255"/>
    </row>
    <row r="383" spans="13:13" x14ac:dyDescent="0.35">
      <c r="M383" s="255"/>
    </row>
    <row r="384" spans="13:13" x14ac:dyDescent="0.35">
      <c r="M384" s="255"/>
    </row>
    <row r="385" spans="13:13" x14ac:dyDescent="0.35">
      <c r="M385" s="255"/>
    </row>
    <row r="386" spans="13:13" x14ac:dyDescent="0.35">
      <c r="M386" s="255"/>
    </row>
    <row r="387" spans="13:13" x14ac:dyDescent="0.35">
      <c r="M387" s="255"/>
    </row>
    <row r="388" spans="13:13" x14ac:dyDescent="0.35">
      <c r="M388" s="255"/>
    </row>
    <row r="389" spans="13:13" x14ac:dyDescent="0.35">
      <c r="M389" s="255"/>
    </row>
    <row r="390" spans="13:13" x14ac:dyDescent="0.35">
      <c r="M390" s="255"/>
    </row>
    <row r="391" spans="13:13" x14ac:dyDescent="0.35">
      <c r="M391" s="255"/>
    </row>
    <row r="392" spans="13:13" x14ac:dyDescent="0.35">
      <c r="M392" s="255"/>
    </row>
    <row r="393" spans="13:13" x14ac:dyDescent="0.35">
      <c r="M393" s="255"/>
    </row>
    <row r="394" spans="13:13" x14ac:dyDescent="0.35">
      <c r="M394" s="255"/>
    </row>
    <row r="395" spans="13:13" x14ac:dyDescent="0.35">
      <c r="M395" s="255"/>
    </row>
    <row r="396" spans="13:13" x14ac:dyDescent="0.35">
      <c r="M396" s="255"/>
    </row>
    <row r="397" spans="13:13" x14ac:dyDescent="0.35">
      <c r="M397" s="255"/>
    </row>
    <row r="398" spans="13:13" x14ac:dyDescent="0.35">
      <c r="M398" s="255"/>
    </row>
    <row r="399" spans="13:13" x14ac:dyDescent="0.35">
      <c r="M399" s="255"/>
    </row>
    <row r="400" spans="13:13" x14ac:dyDescent="0.35">
      <c r="M400" s="255"/>
    </row>
    <row r="401" spans="13:13" x14ac:dyDescent="0.35">
      <c r="M401" s="255"/>
    </row>
    <row r="402" spans="13:13" x14ac:dyDescent="0.35">
      <c r="M402" s="255"/>
    </row>
    <row r="403" spans="13:13" x14ac:dyDescent="0.35">
      <c r="M403" s="255"/>
    </row>
    <row r="404" spans="13:13" x14ac:dyDescent="0.35">
      <c r="M404" s="255"/>
    </row>
    <row r="405" spans="13:13" x14ac:dyDescent="0.35">
      <c r="M405" s="255"/>
    </row>
    <row r="406" spans="13:13" x14ac:dyDescent="0.35">
      <c r="M406" s="255"/>
    </row>
    <row r="407" spans="13:13" x14ac:dyDescent="0.35">
      <c r="M407" s="255"/>
    </row>
    <row r="408" spans="13:13" x14ac:dyDescent="0.35">
      <c r="M408" s="255"/>
    </row>
    <row r="409" spans="13:13" x14ac:dyDescent="0.35">
      <c r="M409" s="255"/>
    </row>
    <row r="410" spans="13:13" x14ac:dyDescent="0.35">
      <c r="M410" s="255"/>
    </row>
    <row r="411" spans="13:13" x14ac:dyDescent="0.35">
      <c r="M411" s="255"/>
    </row>
    <row r="412" spans="13:13" x14ac:dyDescent="0.35">
      <c r="M412" s="255"/>
    </row>
    <row r="413" spans="13:13" x14ac:dyDescent="0.35">
      <c r="M413" s="255"/>
    </row>
    <row r="414" spans="13:13" x14ac:dyDescent="0.35">
      <c r="M414" s="255"/>
    </row>
    <row r="415" spans="13:13" x14ac:dyDescent="0.35">
      <c r="M415" s="255"/>
    </row>
    <row r="416" spans="13:13" x14ac:dyDescent="0.35">
      <c r="M416" s="255"/>
    </row>
    <row r="417" spans="13:13" x14ac:dyDescent="0.35">
      <c r="M417" s="255"/>
    </row>
    <row r="418" spans="13:13" x14ac:dyDescent="0.35">
      <c r="M418" s="255"/>
    </row>
    <row r="419" spans="13:13" x14ac:dyDescent="0.35">
      <c r="M419" s="255"/>
    </row>
    <row r="420" spans="13:13" x14ac:dyDescent="0.35">
      <c r="M420" s="255"/>
    </row>
    <row r="421" spans="13:13" x14ac:dyDescent="0.35">
      <c r="M421" s="255"/>
    </row>
    <row r="422" spans="13:13" x14ac:dyDescent="0.35">
      <c r="M422" s="255"/>
    </row>
    <row r="423" spans="13:13" x14ac:dyDescent="0.35">
      <c r="M423" s="255"/>
    </row>
    <row r="424" spans="13:13" x14ac:dyDescent="0.35">
      <c r="M424" s="255"/>
    </row>
    <row r="425" spans="13:13" x14ac:dyDescent="0.35">
      <c r="M425" s="255"/>
    </row>
    <row r="426" spans="13:13" x14ac:dyDescent="0.35">
      <c r="M426" s="255"/>
    </row>
    <row r="427" spans="13:13" x14ac:dyDescent="0.35">
      <c r="M427" s="255"/>
    </row>
    <row r="428" spans="13:13" x14ac:dyDescent="0.35">
      <c r="M428" s="255"/>
    </row>
    <row r="429" spans="13:13" x14ac:dyDescent="0.35">
      <c r="M429" s="255"/>
    </row>
    <row r="430" spans="13:13" x14ac:dyDescent="0.35">
      <c r="M430" s="255"/>
    </row>
    <row r="431" spans="13:13" x14ac:dyDescent="0.35">
      <c r="M431" s="255"/>
    </row>
    <row r="432" spans="13:13" x14ac:dyDescent="0.35">
      <c r="M432" s="255"/>
    </row>
    <row r="433" spans="13:13" x14ac:dyDescent="0.35">
      <c r="M433" s="255"/>
    </row>
    <row r="434" spans="13:13" x14ac:dyDescent="0.35">
      <c r="M434" s="255"/>
    </row>
    <row r="435" spans="13:13" x14ac:dyDescent="0.35">
      <c r="M435" s="255"/>
    </row>
    <row r="436" spans="13:13" x14ac:dyDescent="0.35">
      <c r="M436" s="255"/>
    </row>
    <row r="437" spans="13:13" x14ac:dyDescent="0.35">
      <c r="M437" s="255"/>
    </row>
    <row r="438" spans="13:13" x14ac:dyDescent="0.35">
      <c r="M438" s="255"/>
    </row>
    <row r="439" spans="13:13" x14ac:dyDescent="0.35">
      <c r="M439" s="255"/>
    </row>
    <row r="440" spans="13:13" x14ac:dyDescent="0.35">
      <c r="M440" s="255"/>
    </row>
    <row r="441" spans="13:13" x14ac:dyDescent="0.35">
      <c r="M441" s="255"/>
    </row>
    <row r="442" spans="13:13" x14ac:dyDescent="0.35">
      <c r="M442" s="255"/>
    </row>
    <row r="443" spans="13:13" x14ac:dyDescent="0.35">
      <c r="M443" s="255"/>
    </row>
    <row r="444" spans="13:13" x14ac:dyDescent="0.35">
      <c r="M444" s="255"/>
    </row>
    <row r="445" spans="13:13" x14ac:dyDescent="0.35">
      <c r="M445" s="255"/>
    </row>
    <row r="446" spans="13:13" x14ac:dyDescent="0.35">
      <c r="M446" s="255"/>
    </row>
    <row r="447" spans="13:13" x14ac:dyDescent="0.35">
      <c r="M447" s="255"/>
    </row>
    <row r="448" spans="13:13" x14ac:dyDescent="0.35">
      <c r="M448" s="255"/>
    </row>
    <row r="449" spans="13:13" x14ac:dyDescent="0.35">
      <c r="M449" s="255"/>
    </row>
    <row r="450" spans="13:13" x14ac:dyDescent="0.35">
      <c r="M450" s="255"/>
    </row>
    <row r="451" spans="13:13" x14ac:dyDescent="0.35">
      <c r="M451" s="255"/>
    </row>
    <row r="452" spans="13:13" x14ac:dyDescent="0.35">
      <c r="M452" s="255"/>
    </row>
    <row r="453" spans="13:13" x14ac:dyDescent="0.35">
      <c r="M453" s="255"/>
    </row>
    <row r="454" spans="13:13" x14ac:dyDescent="0.35">
      <c r="M454" s="255"/>
    </row>
    <row r="455" spans="13:13" x14ac:dyDescent="0.35">
      <c r="M455" s="255"/>
    </row>
    <row r="456" spans="13:13" x14ac:dyDescent="0.35">
      <c r="M456" s="255"/>
    </row>
    <row r="457" spans="13:13" x14ac:dyDescent="0.35">
      <c r="M457" s="255"/>
    </row>
    <row r="458" spans="13:13" x14ac:dyDescent="0.35">
      <c r="M458" s="255"/>
    </row>
    <row r="459" spans="13:13" x14ac:dyDescent="0.35">
      <c r="M459" s="255"/>
    </row>
    <row r="460" spans="13:13" x14ac:dyDescent="0.35">
      <c r="M460" s="255"/>
    </row>
    <row r="461" spans="13:13" x14ac:dyDescent="0.35">
      <c r="M461" s="255"/>
    </row>
    <row r="462" spans="13:13" x14ac:dyDescent="0.35">
      <c r="M462" s="255"/>
    </row>
    <row r="463" spans="13:13" x14ac:dyDescent="0.35">
      <c r="M463" s="255"/>
    </row>
    <row r="464" spans="13:13" x14ac:dyDescent="0.35">
      <c r="M464" s="255"/>
    </row>
    <row r="465" spans="13:13" x14ac:dyDescent="0.35">
      <c r="M465" s="255"/>
    </row>
    <row r="466" spans="13:13" x14ac:dyDescent="0.35">
      <c r="M466" s="255"/>
    </row>
    <row r="467" spans="13:13" x14ac:dyDescent="0.35">
      <c r="M467" s="255"/>
    </row>
    <row r="468" spans="13:13" x14ac:dyDescent="0.35">
      <c r="M468" s="255"/>
    </row>
    <row r="469" spans="13:13" x14ac:dyDescent="0.35">
      <c r="M469" s="255"/>
    </row>
    <row r="470" spans="13:13" x14ac:dyDescent="0.35">
      <c r="M470" s="255"/>
    </row>
    <row r="471" spans="13:13" x14ac:dyDescent="0.35">
      <c r="M471" s="255"/>
    </row>
    <row r="472" spans="13:13" x14ac:dyDescent="0.35">
      <c r="M472" s="255"/>
    </row>
    <row r="473" spans="13:13" x14ac:dyDescent="0.35">
      <c r="M473" s="255"/>
    </row>
    <row r="474" spans="13:13" x14ac:dyDescent="0.35">
      <c r="M474" s="255"/>
    </row>
    <row r="475" spans="13:13" x14ac:dyDescent="0.35">
      <c r="M475" s="255"/>
    </row>
    <row r="476" spans="13:13" x14ac:dyDescent="0.35">
      <c r="M476" s="255"/>
    </row>
    <row r="477" spans="13:13" x14ac:dyDescent="0.35">
      <c r="M477" s="255"/>
    </row>
    <row r="478" spans="13:13" x14ac:dyDescent="0.35">
      <c r="M478" s="255"/>
    </row>
    <row r="479" spans="13:13" x14ac:dyDescent="0.35">
      <c r="M479" s="255"/>
    </row>
    <row r="480" spans="13:13" x14ac:dyDescent="0.35">
      <c r="M480" s="255"/>
    </row>
    <row r="481" spans="13:13" x14ac:dyDescent="0.35">
      <c r="M481" s="255"/>
    </row>
    <row r="482" spans="13:13" x14ac:dyDescent="0.35">
      <c r="M482" s="255"/>
    </row>
    <row r="483" spans="13:13" x14ac:dyDescent="0.35">
      <c r="M483" s="255"/>
    </row>
    <row r="484" spans="13:13" x14ac:dyDescent="0.35">
      <c r="M484" s="255"/>
    </row>
    <row r="485" spans="13:13" x14ac:dyDescent="0.35">
      <c r="M485" s="255"/>
    </row>
    <row r="486" spans="13:13" x14ac:dyDescent="0.35">
      <c r="M486" s="255"/>
    </row>
    <row r="487" spans="13:13" x14ac:dyDescent="0.35">
      <c r="M487" s="255"/>
    </row>
    <row r="488" spans="13:13" x14ac:dyDescent="0.35">
      <c r="M488" s="255"/>
    </row>
    <row r="489" spans="13:13" x14ac:dyDescent="0.35">
      <c r="M489" s="255"/>
    </row>
    <row r="490" spans="13:13" x14ac:dyDescent="0.35">
      <c r="M490" s="255"/>
    </row>
    <row r="491" spans="13:13" x14ac:dyDescent="0.35">
      <c r="M491" s="255"/>
    </row>
    <row r="492" spans="13:13" x14ac:dyDescent="0.35">
      <c r="M492" s="255"/>
    </row>
    <row r="493" spans="13:13" x14ac:dyDescent="0.35">
      <c r="M493" s="255"/>
    </row>
    <row r="494" spans="13:13" x14ac:dyDescent="0.35">
      <c r="M494" s="255"/>
    </row>
    <row r="495" spans="13:13" x14ac:dyDescent="0.35">
      <c r="M495" s="255"/>
    </row>
    <row r="496" spans="13:13" x14ac:dyDescent="0.35">
      <c r="M496" s="255"/>
    </row>
    <row r="497" spans="13:13" x14ac:dyDescent="0.35">
      <c r="M497" s="255"/>
    </row>
    <row r="498" spans="13:13" x14ac:dyDescent="0.35">
      <c r="M498" s="255"/>
    </row>
    <row r="499" spans="13:13" x14ac:dyDescent="0.35">
      <c r="M499" s="255"/>
    </row>
    <row r="500" spans="13:13" x14ac:dyDescent="0.35">
      <c r="M500" s="255"/>
    </row>
    <row r="501" spans="13:13" x14ac:dyDescent="0.35">
      <c r="M501" s="255"/>
    </row>
    <row r="502" spans="13:13" x14ac:dyDescent="0.35">
      <c r="M502" s="255"/>
    </row>
    <row r="503" spans="13:13" x14ac:dyDescent="0.35">
      <c r="M503" s="255"/>
    </row>
    <row r="504" spans="13:13" x14ac:dyDescent="0.35">
      <c r="M504" s="255"/>
    </row>
    <row r="505" spans="13:13" x14ac:dyDescent="0.35">
      <c r="M505" s="255"/>
    </row>
    <row r="506" spans="13:13" x14ac:dyDescent="0.35">
      <c r="M506" s="255"/>
    </row>
    <row r="507" spans="13:13" x14ac:dyDescent="0.35">
      <c r="M507" s="255"/>
    </row>
    <row r="508" spans="13:13" x14ac:dyDescent="0.35">
      <c r="M508" s="255"/>
    </row>
    <row r="509" spans="13:13" x14ac:dyDescent="0.35">
      <c r="M509" s="255"/>
    </row>
    <row r="510" spans="13:13" x14ac:dyDescent="0.35">
      <c r="M510" s="255"/>
    </row>
    <row r="511" spans="13:13" x14ac:dyDescent="0.35">
      <c r="M511" s="255"/>
    </row>
    <row r="512" spans="13:13" x14ac:dyDescent="0.35">
      <c r="M512" s="255"/>
    </row>
    <row r="513" spans="13:13" x14ac:dyDescent="0.35">
      <c r="M513" s="255"/>
    </row>
    <row r="514" spans="13:13" x14ac:dyDescent="0.35">
      <c r="M514" s="255"/>
    </row>
    <row r="515" spans="13:13" x14ac:dyDescent="0.35">
      <c r="M515" s="255"/>
    </row>
    <row r="516" spans="13:13" x14ac:dyDescent="0.35">
      <c r="M516" s="255"/>
    </row>
    <row r="517" spans="13:13" x14ac:dyDescent="0.35">
      <c r="M517" s="255"/>
    </row>
    <row r="518" spans="13:13" x14ac:dyDescent="0.35">
      <c r="M518" s="255"/>
    </row>
    <row r="519" spans="13:13" x14ac:dyDescent="0.35">
      <c r="M519" s="255"/>
    </row>
    <row r="520" spans="13:13" x14ac:dyDescent="0.35">
      <c r="M520" s="255"/>
    </row>
    <row r="521" spans="13:13" x14ac:dyDescent="0.35">
      <c r="M521" s="255"/>
    </row>
    <row r="522" spans="13:13" x14ac:dyDescent="0.35">
      <c r="M522" s="255"/>
    </row>
    <row r="523" spans="13:13" x14ac:dyDescent="0.35">
      <c r="M523" s="255"/>
    </row>
    <row r="524" spans="13:13" x14ac:dyDescent="0.35">
      <c r="M524" s="255"/>
    </row>
    <row r="525" spans="13:13" x14ac:dyDescent="0.35">
      <c r="M525" s="255"/>
    </row>
    <row r="526" spans="13:13" x14ac:dyDescent="0.35">
      <c r="M526" s="255"/>
    </row>
    <row r="527" spans="13:13" x14ac:dyDescent="0.35">
      <c r="M527" s="255"/>
    </row>
    <row r="528" spans="13:13" x14ac:dyDescent="0.35">
      <c r="M528" s="255"/>
    </row>
    <row r="529" spans="13:13" x14ac:dyDescent="0.35">
      <c r="M529" s="255"/>
    </row>
    <row r="530" spans="13:13" x14ac:dyDescent="0.35">
      <c r="M530" s="255"/>
    </row>
    <row r="531" spans="13:13" x14ac:dyDescent="0.35">
      <c r="M531" s="255"/>
    </row>
    <row r="532" spans="13:13" x14ac:dyDescent="0.35">
      <c r="M532" s="255"/>
    </row>
    <row r="533" spans="13:13" x14ac:dyDescent="0.35">
      <c r="M533" s="255"/>
    </row>
    <row r="534" spans="13:13" x14ac:dyDescent="0.35">
      <c r="M534" s="255"/>
    </row>
    <row r="535" spans="13:13" x14ac:dyDescent="0.35">
      <c r="M535" s="255"/>
    </row>
    <row r="536" spans="13:13" x14ac:dyDescent="0.35">
      <c r="M536" s="255"/>
    </row>
    <row r="537" spans="13:13" x14ac:dyDescent="0.35">
      <c r="M537" s="255"/>
    </row>
    <row r="538" spans="13:13" x14ac:dyDescent="0.35">
      <c r="M538" s="255"/>
    </row>
    <row r="539" spans="13:13" x14ac:dyDescent="0.35">
      <c r="M539" s="255"/>
    </row>
    <row r="540" spans="13:13" x14ac:dyDescent="0.35">
      <c r="M540" s="255"/>
    </row>
    <row r="541" spans="13:13" x14ac:dyDescent="0.35">
      <c r="M541" s="255"/>
    </row>
    <row r="542" spans="13:13" x14ac:dyDescent="0.35">
      <c r="M542" s="255"/>
    </row>
    <row r="543" spans="13:13" x14ac:dyDescent="0.35">
      <c r="M543" s="255"/>
    </row>
    <row r="544" spans="13:13" x14ac:dyDescent="0.35">
      <c r="M544" s="255"/>
    </row>
    <row r="545" spans="13:13" x14ac:dyDescent="0.35">
      <c r="M545" s="255"/>
    </row>
    <row r="546" spans="13:13" x14ac:dyDescent="0.35">
      <c r="M546" s="255"/>
    </row>
    <row r="547" spans="13:13" x14ac:dyDescent="0.35">
      <c r="M547" s="255"/>
    </row>
    <row r="548" spans="13:13" x14ac:dyDescent="0.35">
      <c r="M548" s="255"/>
    </row>
    <row r="549" spans="13:13" x14ac:dyDescent="0.35">
      <c r="M549" s="255"/>
    </row>
    <row r="550" spans="13:13" x14ac:dyDescent="0.35">
      <c r="M550" s="255"/>
    </row>
    <row r="551" spans="13:13" x14ac:dyDescent="0.35">
      <c r="M551" s="255"/>
    </row>
    <row r="552" spans="13:13" x14ac:dyDescent="0.35">
      <c r="M552" s="255"/>
    </row>
    <row r="553" spans="13:13" x14ac:dyDescent="0.35">
      <c r="M553" s="255"/>
    </row>
    <row r="554" spans="13:13" x14ac:dyDescent="0.35">
      <c r="M554" s="255"/>
    </row>
    <row r="555" spans="13:13" x14ac:dyDescent="0.35">
      <c r="M555" s="255"/>
    </row>
    <row r="556" spans="13:13" x14ac:dyDescent="0.35">
      <c r="M556" s="255"/>
    </row>
    <row r="557" spans="13:13" x14ac:dyDescent="0.35">
      <c r="M557" s="255"/>
    </row>
    <row r="558" spans="13:13" x14ac:dyDescent="0.35">
      <c r="M558" s="255"/>
    </row>
    <row r="559" spans="13:13" x14ac:dyDescent="0.35">
      <c r="M559" s="255"/>
    </row>
    <row r="560" spans="13:13" x14ac:dyDescent="0.35">
      <c r="M560" s="255"/>
    </row>
    <row r="561" spans="13:13" x14ac:dyDescent="0.35">
      <c r="M561" s="255"/>
    </row>
    <row r="562" spans="13:13" x14ac:dyDescent="0.35">
      <c r="M562" s="255"/>
    </row>
    <row r="563" spans="13:13" x14ac:dyDescent="0.35">
      <c r="M563" s="255"/>
    </row>
    <row r="564" spans="13:13" x14ac:dyDescent="0.35">
      <c r="M564" s="255"/>
    </row>
    <row r="565" spans="13:13" x14ac:dyDescent="0.35">
      <c r="M565" s="255"/>
    </row>
    <row r="566" spans="13:13" x14ac:dyDescent="0.35">
      <c r="M566" s="255"/>
    </row>
    <row r="567" spans="13:13" x14ac:dyDescent="0.35">
      <c r="M567" s="255"/>
    </row>
    <row r="568" spans="13:13" x14ac:dyDescent="0.35">
      <c r="M568" s="255"/>
    </row>
    <row r="569" spans="13:13" x14ac:dyDescent="0.35">
      <c r="M569" s="255"/>
    </row>
    <row r="570" spans="13:13" x14ac:dyDescent="0.35">
      <c r="M570" s="255"/>
    </row>
    <row r="571" spans="13:13" x14ac:dyDescent="0.35">
      <c r="M571" s="255"/>
    </row>
    <row r="572" spans="13:13" x14ac:dyDescent="0.35">
      <c r="M572" s="255"/>
    </row>
    <row r="573" spans="13:13" x14ac:dyDescent="0.35">
      <c r="M573" s="255"/>
    </row>
    <row r="574" spans="13:13" x14ac:dyDescent="0.35">
      <c r="M574" s="255"/>
    </row>
    <row r="575" spans="13:13" x14ac:dyDescent="0.35">
      <c r="M575" s="255"/>
    </row>
    <row r="576" spans="13:13" x14ac:dyDescent="0.35">
      <c r="M576" s="255"/>
    </row>
    <row r="577" spans="13:13" x14ac:dyDescent="0.35">
      <c r="M577" s="255"/>
    </row>
    <row r="578" spans="13:13" x14ac:dyDescent="0.35">
      <c r="M578" s="255"/>
    </row>
    <row r="579" spans="13:13" x14ac:dyDescent="0.35">
      <c r="M579" s="255"/>
    </row>
    <row r="580" spans="13:13" x14ac:dyDescent="0.35">
      <c r="M580" s="255"/>
    </row>
    <row r="581" spans="13:13" x14ac:dyDescent="0.35">
      <c r="M581" s="255"/>
    </row>
    <row r="582" spans="13:13" x14ac:dyDescent="0.35">
      <c r="M582" s="255"/>
    </row>
    <row r="583" spans="13:13" x14ac:dyDescent="0.35">
      <c r="M583" s="255"/>
    </row>
    <row r="584" spans="13:13" x14ac:dyDescent="0.35">
      <c r="M584" s="255"/>
    </row>
    <row r="585" spans="13:13" x14ac:dyDescent="0.35">
      <c r="M585" s="255"/>
    </row>
    <row r="586" spans="13:13" x14ac:dyDescent="0.35">
      <c r="M586" s="255"/>
    </row>
    <row r="587" spans="13:13" x14ac:dyDescent="0.35">
      <c r="M587" s="255"/>
    </row>
    <row r="588" spans="13:13" x14ac:dyDescent="0.35">
      <c r="M588" s="255"/>
    </row>
    <row r="589" spans="13:13" x14ac:dyDescent="0.35">
      <c r="M589" s="255"/>
    </row>
    <row r="590" spans="13:13" x14ac:dyDescent="0.35">
      <c r="M590" s="255"/>
    </row>
    <row r="591" spans="13:13" x14ac:dyDescent="0.35">
      <c r="M591" s="255"/>
    </row>
    <row r="592" spans="13:13" x14ac:dyDescent="0.35">
      <c r="M592" s="255"/>
    </row>
    <row r="593" spans="13:13" x14ac:dyDescent="0.35">
      <c r="M593" s="255"/>
    </row>
    <row r="594" spans="13:13" x14ac:dyDescent="0.35">
      <c r="M594" s="255"/>
    </row>
    <row r="595" spans="13:13" x14ac:dyDescent="0.35">
      <c r="M595" s="255"/>
    </row>
    <row r="596" spans="13:13" x14ac:dyDescent="0.35">
      <c r="M596" s="255"/>
    </row>
    <row r="597" spans="13:13" x14ac:dyDescent="0.35">
      <c r="M597" s="255"/>
    </row>
    <row r="598" spans="13:13" x14ac:dyDescent="0.35">
      <c r="M598" s="255"/>
    </row>
    <row r="599" spans="13:13" x14ac:dyDescent="0.35">
      <c r="M599" s="255"/>
    </row>
    <row r="600" spans="13:13" x14ac:dyDescent="0.35">
      <c r="M600" s="255"/>
    </row>
    <row r="601" spans="13:13" x14ac:dyDescent="0.35">
      <c r="M601" s="255"/>
    </row>
    <row r="602" spans="13:13" x14ac:dyDescent="0.35">
      <c r="M602" s="255"/>
    </row>
    <row r="603" spans="13:13" x14ac:dyDescent="0.35">
      <c r="M603" s="255"/>
    </row>
    <row r="604" spans="13:13" x14ac:dyDescent="0.35">
      <c r="M604" s="255"/>
    </row>
    <row r="605" spans="13:13" x14ac:dyDescent="0.35">
      <c r="M605" s="255"/>
    </row>
    <row r="606" spans="13:13" x14ac:dyDescent="0.35">
      <c r="M606" s="255"/>
    </row>
    <row r="607" spans="13:13" x14ac:dyDescent="0.35">
      <c r="M607" s="255"/>
    </row>
    <row r="608" spans="13:13" x14ac:dyDescent="0.35">
      <c r="M608" s="255"/>
    </row>
    <row r="609" spans="13:13" x14ac:dyDescent="0.35">
      <c r="M609" s="255"/>
    </row>
    <row r="610" spans="13:13" x14ac:dyDescent="0.35">
      <c r="M610" s="255"/>
    </row>
    <row r="611" spans="13:13" x14ac:dyDescent="0.35">
      <c r="M611" s="255"/>
    </row>
    <row r="612" spans="13:13" x14ac:dyDescent="0.35">
      <c r="M612" s="255"/>
    </row>
    <row r="613" spans="13:13" x14ac:dyDescent="0.35">
      <c r="M613" s="255"/>
    </row>
    <row r="614" spans="13:13" x14ac:dyDescent="0.35">
      <c r="M614" s="255"/>
    </row>
    <row r="615" spans="13:13" x14ac:dyDescent="0.35">
      <c r="M615" s="255"/>
    </row>
    <row r="616" spans="13:13" x14ac:dyDescent="0.35">
      <c r="M616" s="255"/>
    </row>
    <row r="617" spans="13:13" x14ac:dyDescent="0.35">
      <c r="M617" s="255"/>
    </row>
    <row r="618" spans="13:13" x14ac:dyDescent="0.35">
      <c r="M618" s="255"/>
    </row>
    <row r="619" spans="13:13" x14ac:dyDescent="0.35">
      <c r="M619" s="255"/>
    </row>
    <row r="620" spans="13:13" x14ac:dyDescent="0.35">
      <c r="M620" s="255"/>
    </row>
    <row r="621" spans="13:13" x14ac:dyDescent="0.35">
      <c r="M621" s="255"/>
    </row>
    <row r="622" spans="13:13" x14ac:dyDescent="0.35">
      <c r="M622" s="255"/>
    </row>
    <row r="623" spans="13:13" x14ac:dyDescent="0.35">
      <c r="M623" s="255"/>
    </row>
    <row r="624" spans="13:13" x14ac:dyDescent="0.35">
      <c r="M624" s="255"/>
    </row>
    <row r="625" spans="13:13" x14ac:dyDescent="0.35">
      <c r="M625" s="255"/>
    </row>
    <row r="626" spans="13:13" x14ac:dyDescent="0.35">
      <c r="M626" s="255"/>
    </row>
    <row r="627" spans="13:13" x14ac:dyDescent="0.35">
      <c r="M627" s="255"/>
    </row>
    <row r="628" spans="13:13" x14ac:dyDescent="0.35">
      <c r="M628" s="255"/>
    </row>
    <row r="629" spans="13:13" x14ac:dyDescent="0.35">
      <c r="M629" s="255"/>
    </row>
    <row r="630" spans="13:13" x14ac:dyDescent="0.35">
      <c r="M630" s="255"/>
    </row>
    <row r="631" spans="13:13" x14ac:dyDescent="0.35">
      <c r="M631" s="255"/>
    </row>
    <row r="632" spans="13:13" x14ac:dyDescent="0.35">
      <c r="M632" s="255"/>
    </row>
    <row r="633" spans="13:13" x14ac:dyDescent="0.35">
      <c r="M633" s="255"/>
    </row>
    <row r="634" spans="13:13" x14ac:dyDescent="0.35">
      <c r="M634" s="255"/>
    </row>
    <row r="635" spans="13:13" x14ac:dyDescent="0.35">
      <c r="M635" s="255"/>
    </row>
    <row r="636" spans="13:13" x14ac:dyDescent="0.35">
      <c r="M636" s="255"/>
    </row>
    <row r="637" spans="13:13" x14ac:dyDescent="0.35">
      <c r="M637" s="255"/>
    </row>
    <row r="638" spans="13:13" x14ac:dyDescent="0.35">
      <c r="M638" s="255"/>
    </row>
    <row r="639" spans="13:13" x14ac:dyDescent="0.35">
      <c r="M639" s="255"/>
    </row>
    <row r="640" spans="13:13" x14ac:dyDescent="0.35">
      <c r="M640" s="255"/>
    </row>
    <row r="641" spans="13:13" x14ac:dyDescent="0.35">
      <c r="M641" s="255"/>
    </row>
    <row r="642" spans="13:13" x14ac:dyDescent="0.35">
      <c r="M642" s="255"/>
    </row>
    <row r="643" spans="13:13" x14ac:dyDescent="0.35">
      <c r="M643" s="255"/>
    </row>
    <row r="644" spans="13:13" x14ac:dyDescent="0.35">
      <c r="M644" s="255"/>
    </row>
    <row r="645" spans="13:13" x14ac:dyDescent="0.35">
      <c r="M645" s="255"/>
    </row>
    <row r="646" spans="13:13" x14ac:dyDescent="0.35">
      <c r="M646" s="255"/>
    </row>
    <row r="647" spans="13:13" x14ac:dyDescent="0.35">
      <c r="M647" s="255"/>
    </row>
    <row r="648" spans="13:13" x14ac:dyDescent="0.35">
      <c r="M648" s="255"/>
    </row>
    <row r="649" spans="13:13" x14ac:dyDescent="0.35">
      <c r="M649" s="255"/>
    </row>
    <row r="650" spans="13:13" x14ac:dyDescent="0.35">
      <c r="M650" s="255"/>
    </row>
    <row r="651" spans="13:13" x14ac:dyDescent="0.35">
      <c r="M651" s="255"/>
    </row>
    <row r="652" spans="13:13" x14ac:dyDescent="0.35">
      <c r="M652" s="255"/>
    </row>
    <row r="653" spans="13:13" x14ac:dyDescent="0.35">
      <c r="M653" s="255"/>
    </row>
    <row r="654" spans="13:13" x14ac:dyDescent="0.35">
      <c r="M654" s="255"/>
    </row>
    <row r="655" spans="13:13" x14ac:dyDescent="0.35">
      <c r="M655" s="255"/>
    </row>
    <row r="656" spans="13:13" x14ac:dyDescent="0.35">
      <c r="M656" s="255"/>
    </row>
    <row r="657" spans="13:13" x14ac:dyDescent="0.35">
      <c r="M657" s="255"/>
    </row>
    <row r="658" spans="13:13" x14ac:dyDescent="0.35">
      <c r="M658" s="255"/>
    </row>
    <row r="659" spans="13:13" x14ac:dyDescent="0.35">
      <c r="M659" s="255"/>
    </row>
    <row r="660" spans="13:13" x14ac:dyDescent="0.35">
      <c r="M660" s="255"/>
    </row>
    <row r="661" spans="13:13" x14ac:dyDescent="0.35">
      <c r="M661" s="255"/>
    </row>
    <row r="662" spans="13:13" x14ac:dyDescent="0.35">
      <c r="M662" s="255"/>
    </row>
    <row r="663" spans="13:13" x14ac:dyDescent="0.35">
      <c r="M663" s="255"/>
    </row>
    <row r="664" spans="13:13" x14ac:dyDescent="0.35">
      <c r="M664" s="255"/>
    </row>
    <row r="665" spans="13:13" x14ac:dyDescent="0.35">
      <c r="M665" s="255"/>
    </row>
    <row r="666" spans="13:13" x14ac:dyDescent="0.35">
      <c r="M666" s="255"/>
    </row>
    <row r="667" spans="13:13" x14ac:dyDescent="0.35">
      <c r="M667" s="255"/>
    </row>
    <row r="668" spans="13:13" x14ac:dyDescent="0.35">
      <c r="M668" s="255"/>
    </row>
    <row r="669" spans="13:13" x14ac:dyDescent="0.35">
      <c r="M669" s="255"/>
    </row>
    <row r="670" spans="13:13" x14ac:dyDescent="0.35">
      <c r="M670" s="255"/>
    </row>
    <row r="671" spans="13:13" x14ac:dyDescent="0.35">
      <c r="M671" s="255"/>
    </row>
    <row r="672" spans="13:13" x14ac:dyDescent="0.35">
      <c r="M672" s="255"/>
    </row>
    <row r="673" spans="13:13" x14ac:dyDescent="0.35">
      <c r="M673" s="255"/>
    </row>
    <row r="674" spans="13:13" x14ac:dyDescent="0.35">
      <c r="M674" s="255"/>
    </row>
    <row r="675" spans="13:13" x14ac:dyDescent="0.35">
      <c r="M675" s="255"/>
    </row>
    <row r="676" spans="13:13" x14ac:dyDescent="0.35">
      <c r="M676" s="255"/>
    </row>
    <row r="677" spans="13:13" x14ac:dyDescent="0.35">
      <c r="M677" s="255"/>
    </row>
    <row r="678" spans="13:13" x14ac:dyDescent="0.35">
      <c r="M678" s="255"/>
    </row>
    <row r="679" spans="13:13" x14ac:dyDescent="0.35">
      <c r="M679" s="255"/>
    </row>
    <row r="680" spans="13:13" x14ac:dyDescent="0.35">
      <c r="M680" s="255"/>
    </row>
    <row r="681" spans="13:13" x14ac:dyDescent="0.35">
      <c r="M681" s="255"/>
    </row>
    <row r="682" spans="13:13" x14ac:dyDescent="0.35">
      <c r="M682" s="255"/>
    </row>
    <row r="683" spans="13:13" x14ac:dyDescent="0.35">
      <c r="M683" s="255"/>
    </row>
    <row r="684" spans="13:13" x14ac:dyDescent="0.35">
      <c r="M684" s="255"/>
    </row>
    <row r="685" spans="13:13" x14ac:dyDescent="0.35">
      <c r="M685" s="255"/>
    </row>
    <row r="686" spans="13:13" x14ac:dyDescent="0.35">
      <c r="M686" s="255"/>
    </row>
    <row r="687" spans="13:13" x14ac:dyDescent="0.35">
      <c r="M687" s="255"/>
    </row>
    <row r="688" spans="13:13" x14ac:dyDescent="0.35">
      <c r="M688" s="255"/>
    </row>
    <row r="689" spans="13:13" x14ac:dyDescent="0.35">
      <c r="M689" s="255"/>
    </row>
    <row r="690" spans="13:13" x14ac:dyDescent="0.35">
      <c r="M690" s="255"/>
    </row>
    <row r="691" spans="13:13" x14ac:dyDescent="0.35">
      <c r="M691" s="255"/>
    </row>
    <row r="692" spans="13:13" x14ac:dyDescent="0.35">
      <c r="M692" s="255"/>
    </row>
    <row r="693" spans="13:13" x14ac:dyDescent="0.35">
      <c r="M693" s="255"/>
    </row>
    <row r="694" spans="13:13" x14ac:dyDescent="0.35">
      <c r="M694" s="255"/>
    </row>
    <row r="695" spans="13:13" x14ac:dyDescent="0.35">
      <c r="M695" s="255"/>
    </row>
    <row r="696" spans="13:13" x14ac:dyDescent="0.35">
      <c r="M696" s="255"/>
    </row>
    <row r="697" spans="13:13" x14ac:dyDescent="0.35">
      <c r="M697" s="255"/>
    </row>
    <row r="698" spans="13:13" x14ac:dyDescent="0.35">
      <c r="M698" s="255"/>
    </row>
    <row r="699" spans="13:13" x14ac:dyDescent="0.35">
      <c r="M699" s="255"/>
    </row>
    <row r="700" spans="13:13" x14ac:dyDescent="0.35">
      <c r="M700" s="255"/>
    </row>
    <row r="701" spans="13:13" x14ac:dyDescent="0.35">
      <c r="M701" s="255"/>
    </row>
    <row r="702" spans="13:13" x14ac:dyDescent="0.35">
      <c r="M702" s="255"/>
    </row>
    <row r="703" spans="13:13" x14ac:dyDescent="0.35">
      <c r="M703" s="255"/>
    </row>
    <row r="704" spans="13:13" x14ac:dyDescent="0.35">
      <c r="M704" s="255"/>
    </row>
    <row r="705" spans="13:13" x14ac:dyDescent="0.35">
      <c r="M705" s="255"/>
    </row>
    <row r="706" spans="13:13" x14ac:dyDescent="0.35">
      <c r="M706" s="255"/>
    </row>
    <row r="707" spans="13:13" x14ac:dyDescent="0.35">
      <c r="M707" s="255"/>
    </row>
    <row r="708" spans="13:13" x14ac:dyDescent="0.35">
      <c r="M708" s="255"/>
    </row>
    <row r="709" spans="13:13" x14ac:dyDescent="0.35">
      <c r="M709" s="255"/>
    </row>
    <row r="710" spans="13:13" x14ac:dyDescent="0.35">
      <c r="M710" s="255"/>
    </row>
    <row r="711" spans="13:13" x14ac:dyDescent="0.35">
      <c r="M711" s="255"/>
    </row>
    <row r="712" spans="13:13" x14ac:dyDescent="0.35">
      <c r="M712" s="255"/>
    </row>
    <row r="713" spans="13:13" x14ac:dyDescent="0.35">
      <c r="M713" s="255"/>
    </row>
    <row r="714" spans="13:13" x14ac:dyDescent="0.35">
      <c r="M714" s="255"/>
    </row>
    <row r="715" spans="13:13" x14ac:dyDescent="0.35">
      <c r="M715" s="255"/>
    </row>
    <row r="716" spans="13:13" x14ac:dyDescent="0.35">
      <c r="M716" s="255"/>
    </row>
    <row r="717" spans="13:13" x14ac:dyDescent="0.35">
      <c r="M717" s="255"/>
    </row>
    <row r="718" spans="13:13" x14ac:dyDescent="0.35">
      <c r="M718" s="255"/>
    </row>
    <row r="719" spans="13:13" x14ac:dyDescent="0.35">
      <c r="M719" s="255"/>
    </row>
    <row r="720" spans="13:13" x14ac:dyDescent="0.35">
      <c r="M720" s="255"/>
    </row>
    <row r="721" spans="13:13" x14ac:dyDescent="0.35">
      <c r="M721" s="255"/>
    </row>
    <row r="722" spans="13:13" x14ac:dyDescent="0.35">
      <c r="M722" s="255"/>
    </row>
    <row r="723" spans="13:13" x14ac:dyDescent="0.35">
      <c r="M723" s="255"/>
    </row>
    <row r="724" spans="13:13" x14ac:dyDescent="0.35">
      <c r="M724" s="255"/>
    </row>
    <row r="725" spans="13:13" x14ac:dyDescent="0.35">
      <c r="M725" s="255"/>
    </row>
    <row r="726" spans="13:13" x14ac:dyDescent="0.35">
      <c r="M726" s="255"/>
    </row>
    <row r="727" spans="13:13" x14ac:dyDescent="0.35">
      <c r="M727" s="255"/>
    </row>
    <row r="728" spans="13:13" x14ac:dyDescent="0.35">
      <c r="M728" s="255"/>
    </row>
    <row r="729" spans="13:13" x14ac:dyDescent="0.35">
      <c r="M729" s="255"/>
    </row>
    <row r="730" spans="13:13" x14ac:dyDescent="0.35">
      <c r="M730" s="255"/>
    </row>
    <row r="731" spans="13:13" x14ac:dyDescent="0.35">
      <c r="M731" s="255"/>
    </row>
    <row r="732" spans="13:13" x14ac:dyDescent="0.35">
      <c r="M732" s="255"/>
    </row>
    <row r="733" spans="13:13" x14ac:dyDescent="0.35">
      <c r="M733" s="255"/>
    </row>
    <row r="734" spans="13:13" x14ac:dyDescent="0.35">
      <c r="M734" s="255"/>
    </row>
    <row r="735" spans="13:13" x14ac:dyDescent="0.35">
      <c r="M735" s="255"/>
    </row>
    <row r="736" spans="13:13" x14ac:dyDescent="0.35">
      <c r="M736" s="255"/>
    </row>
    <row r="737" spans="13:13" x14ac:dyDescent="0.35">
      <c r="M737" s="255"/>
    </row>
    <row r="738" spans="13:13" x14ac:dyDescent="0.35">
      <c r="M738" s="255"/>
    </row>
    <row r="739" spans="13:13" x14ac:dyDescent="0.35">
      <c r="M739" s="255"/>
    </row>
    <row r="740" spans="13:13" x14ac:dyDescent="0.35">
      <c r="M740" s="255"/>
    </row>
    <row r="741" spans="13:13" x14ac:dyDescent="0.35">
      <c r="M741" s="255"/>
    </row>
    <row r="742" spans="13:13" x14ac:dyDescent="0.35">
      <c r="M742" s="255"/>
    </row>
    <row r="743" spans="13:13" x14ac:dyDescent="0.35">
      <c r="M743" s="255"/>
    </row>
    <row r="744" spans="13:13" x14ac:dyDescent="0.35">
      <c r="M744" s="255"/>
    </row>
    <row r="745" spans="13:13" x14ac:dyDescent="0.35">
      <c r="M745" s="255"/>
    </row>
    <row r="746" spans="13:13" x14ac:dyDescent="0.35">
      <c r="M746" s="255"/>
    </row>
    <row r="747" spans="13:13" x14ac:dyDescent="0.35">
      <c r="M747" s="255"/>
    </row>
    <row r="748" spans="13:13" x14ac:dyDescent="0.35">
      <c r="M748" s="255"/>
    </row>
    <row r="749" spans="13:13" x14ac:dyDescent="0.35">
      <c r="M749" s="255"/>
    </row>
    <row r="750" spans="13:13" x14ac:dyDescent="0.35">
      <c r="M750" s="255"/>
    </row>
    <row r="751" spans="13:13" x14ac:dyDescent="0.35">
      <c r="M751" s="255"/>
    </row>
    <row r="752" spans="13:13" x14ac:dyDescent="0.35">
      <c r="M752" s="255"/>
    </row>
    <row r="753" spans="13:13" x14ac:dyDescent="0.35">
      <c r="M753" s="255"/>
    </row>
    <row r="754" spans="13:13" x14ac:dyDescent="0.35">
      <c r="M754" s="255"/>
    </row>
    <row r="755" spans="13:13" x14ac:dyDescent="0.35">
      <c r="M755" s="255"/>
    </row>
    <row r="756" spans="13:13" x14ac:dyDescent="0.35">
      <c r="M756" s="255"/>
    </row>
    <row r="757" spans="13:13" x14ac:dyDescent="0.35">
      <c r="M757" s="255"/>
    </row>
    <row r="758" spans="13:13" x14ac:dyDescent="0.35">
      <c r="M758" s="255"/>
    </row>
    <row r="759" spans="13:13" x14ac:dyDescent="0.35">
      <c r="M759" s="255"/>
    </row>
    <row r="760" spans="13:13" x14ac:dyDescent="0.35">
      <c r="M760" s="255"/>
    </row>
    <row r="761" spans="13:13" x14ac:dyDescent="0.35">
      <c r="M761" s="255"/>
    </row>
    <row r="762" spans="13:13" x14ac:dyDescent="0.35">
      <c r="M762" s="255"/>
    </row>
    <row r="763" spans="13:13" x14ac:dyDescent="0.35">
      <c r="M763" s="255"/>
    </row>
    <row r="764" spans="13:13" x14ac:dyDescent="0.35">
      <c r="M764" s="255"/>
    </row>
    <row r="765" spans="13:13" x14ac:dyDescent="0.35">
      <c r="M765" s="255"/>
    </row>
    <row r="766" spans="13:13" x14ac:dyDescent="0.35">
      <c r="M766" s="255"/>
    </row>
    <row r="767" spans="13:13" x14ac:dyDescent="0.35">
      <c r="M767" s="255"/>
    </row>
    <row r="768" spans="13:13" x14ac:dyDescent="0.35">
      <c r="M768" s="255"/>
    </row>
    <row r="769" spans="13:13" x14ac:dyDescent="0.35">
      <c r="M769" s="255"/>
    </row>
    <row r="770" spans="13:13" x14ac:dyDescent="0.35">
      <c r="M770" s="255"/>
    </row>
    <row r="771" spans="13:13" x14ac:dyDescent="0.35">
      <c r="M771" s="255"/>
    </row>
    <row r="772" spans="13:13" x14ac:dyDescent="0.35">
      <c r="M772" s="255"/>
    </row>
    <row r="773" spans="13:13" x14ac:dyDescent="0.35">
      <c r="M773" s="255"/>
    </row>
    <row r="774" spans="13:13" x14ac:dyDescent="0.35">
      <c r="M774" s="255"/>
    </row>
    <row r="775" spans="13:13" x14ac:dyDescent="0.35">
      <c r="M775" s="255"/>
    </row>
    <row r="776" spans="13:13" x14ac:dyDescent="0.35">
      <c r="M776" s="255"/>
    </row>
    <row r="777" spans="13:13" x14ac:dyDescent="0.35">
      <c r="M777" s="255"/>
    </row>
    <row r="778" spans="13:13" x14ac:dyDescent="0.35">
      <c r="M778" s="255"/>
    </row>
    <row r="779" spans="13:13" x14ac:dyDescent="0.35">
      <c r="M779" s="255"/>
    </row>
    <row r="780" spans="13:13" x14ac:dyDescent="0.35">
      <c r="M780" s="255"/>
    </row>
    <row r="781" spans="13:13" x14ac:dyDescent="0.35">
      <c r="M781" s="255"/>
    </row>
    <row r="782" spans="13:13" x14ac:dyDescent="0.35">
      <c r="M782" s="255"/>
    </row>
    <row r="783" spans="13:13" x14ac:dyDescent="0.35">
      <c r="M783" s="255"/>
    </row>
    <row r="784" spans="13:13" x14ac:dyDescent="0.35">
      <c r="M784" s="255"/>
    </row>
    <row r="785" spans="13:13" x14ac:dyDescent="0.35">
      <c r="M785" s="255"/>
    </row>
    <row r="786" spans="13:13" x14ac:dyDescent="0.35">
      <c r="M786" s="255"/>
    </row>
    <row r="787" spans="13:13" x14ac:dyDescent="0.35">
      <c r="M787" s="255"/>
    </row>
    <row r="788" spans="13:13" x14ac:dyDescent="0.35">
      <c r="M788" s="255"/>
    </row>
    <row r="789" spans="13:13" x14ac:dyDescent="0.35">
      <c r="M789" s="255"/>
    </row>
    <row r="790" spans="13:13" x14ac:dyDescent="0.35">
      <c r="M790" s="255"/>
    </row>
    <row r="791" spans="13:13" x14ac:dyDescent="0.35">
      <c r="M791" s="255"/>
    </row>
    <row r="792" spans="13:13" x14ac:dyDescent="0.35">
      <c r="M792" s="255"/>
    </row>
    <row r="793" spans="13:13" x14ac:dyDescent="0.35">
      <c r="M793" s="255"/>
    </row>
    <row r="794" spans="13:13" x14ac:dyDescent="0.35">
      <c r="M794" s="255"/>
    </row>
    <row r="795" spans="13:13" x14ac:dyDescent="0.35">
      <c r="M795" s="255"/>
    </row>
    <row r="796" spans="13:13" x14ac:dyDescent="0.35">
      <c r="M796" s="255"/>
    </row>
    <row r="797" spans="13:13" x14ac:dyDescent="0.35">
      <c r="M797" s="255"/>
    </row>
    <row r="798" spans="13:13" x14ac:dyDescent="0.35">
      <c r="M798" s="255"/>
    </row>
    <row r="799" spans="13:13" x14ac:dyDescent="0.35">
      <c r="M799" s="255"/>
    </row>
    <row r="800" spans="13:13" x14ac:dyDescent="0.35">
      <c r="M800" s="255"/>
    </row>
    <row r="801" spans="13:13" x14ac:dyDescent="0.35">
      <c r="M801" s="255"/>
    </row>
    <row r="802" spans="13:13" x14ac:dyDescent="0.35">
      <c r="M802" s="255"/>
    </row>
    <row r="803" spans="13:13" x14ac:dyDescent="0.35">
      <c r="M803" s="255"/>
    </row>
    <row r="804" spans="13:13" x14ac:dyDescent="0.35">
      <c r="M804" s="255"/>
    </row>
    <row r="805" spans="13:13" x14ac:dyDescent="0.35">
      <c r="M805" s="255"/>
    </row>
    <row r="806" spans="13:13" x14ac:dyDescent="0.35">
      <c r="M806" s="255"/>
    </row>
    <row r="807" spans="13:13" x14ac:dyDescent="0.35">
      <c r="M807" s="255"/>
    </row>
    <row r="808" spans="13:13" x14ac:dyDescent="0.35">
      <c r="M808" s="255"/>
    </row>
    <row r="809" spans="13:13" x14ac:dyDescent="0.35">
      <c r="M809" s="255"/>
    </row>
    <row r="810" spans="13:13" x14ac:dyDescent="0.35">
      <c r="M810" s="255"/>
    </row>
    <row r="811" spans="13:13" x14ac:dyDescent="0.35">
      <c r="M811" s="255"/>
    </row>
    <row r="812" spans="13:13" x14ac:dyDescent="0.35">
      <c r="M812" s="255"/>
    </row>
  </sheetData>
  <mergeCells count="24">
    <mergeCell ref="P7:P9"/>
    <mergeCell ref="B5:B6"/>
    <mergeCell ref="C5:C6"/>
    <mergeCell ref="P10:P12"/>
    <mergeCell ref="P5:P6"/>
    <mergeCell ref="N10:N14"/>
    <mergeCell ref="N7:N9"/>
    <mergeCell ref="A10:A12"/>
    <mergeCell ref="B10:B11"/>
    <mergeCell ref="F5:F6"/>
    <mergeCell ref="D5:D6"/>
    <mergeCell ref="E5:E6"/>
    <mergeCell ref="A7:A9"/>
    <mergeCell ref="B7:B9"/>
    <mergeCell ref="A1:Q1"/>
    <mergeCell ref="A2:Q2"/>
    <mergeCell ref="A3:Q3"/>
    <mergeCell ref="A4:Q4"/>
    <mergeCell ref="A5:A6"/>
    <mergeCell ref="Q5:Q6"/>
    <mergeCell ref="G5:L5"/>
    <mergeCell ref="M5:M6"/>
    <mergeCell ref="N5:N6"/>
    <mergeCell ref="O5:O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6571-25CF-460B-BFFA-E43748319AEA}">
  <dimension ref="A1:O15"/>
  <sheetViews>
    <sheetView topLeftCell="A7" workbookViewId="0">
      <selection activeCell="O5" sqref="O5"/>
    </sheetView>
  </sheetViews>
  <sheetFormatPr baseColWidth="10" defaultRowHeight="12.5" x14ac:dyDescent="0.25"/>
  <cols>
    <col min="1" max="1" width="15.54296875" customWidth="1"/>
    <col min="2" max="2" width="12.453125" customWidth="1"/>
    <col min="3" max="3" width="24.1796875" customWidth="1"/>
    <col min="4" max="4" width="17.453125" customWidth="1"/>
    <col min="5" max="5" width="23.81640625" customWidth="1"/>
    <col min="6" max="6" width="12.26953125" customWidth="1"/>
    <col min="7" max="10" width="6.26953125" customWidth="1"/>
    <col min="11" max="11" width="15.1796875" customWidth="1"/>
    <col min="12" max="12" width="15.81640625" customWidth="1"/>
    <col min="13" max="13" width="14.81640625" customWidth="1"/>
    <col min="14" max="15" width="23.453125" customWidth="1"/>
    <col min="258" max="258" width="15.54296875" customWidth="1"/>
    <col min="259" max="259" width="12.453125" customWidth="1"/>
    <col min="260" max="260" width="24.1796875" customWidth="1"/>
    <col min="261" max="261" width="17.453125" customWidth="1"/>
    <col min="262" max="262" width="23.81640625" customWidth="1"/>
    <col min="263" max="263" width="12.26953125" customWidth="1"/>
    <col min="264" max="267" width="6.26953125" customWidth="1"/>
    <col min="268" max="268" width="15.1796875" customWidth="1"/>
    <col min="269" max="269" width="15.81640625" customWidth="1"/>
    <col min="270" max="270" width="14.81640625" customWidth="1"/>
    <col min="271" max="271" width="23.453125" customWidth="1"/>
    <col min="514" max="514" width="15.54296875" customWidth="1"/>
    <col min="515" max="515" width="12.453125" customWidth="1"/>
    <col min="516" max="516" width="24.1796875" customWidth="1"/>
    <col min="517" max="517" width="17.453125" customWidth="1"/>
    <col min="518" max="518" width="23.81640625" customWidth="1"/>
    <col min="519" max="519" width="12.26953125" customWidth="1"/>
    <col min="520" max="523" width="6.26953125" customWidth="1"/>
    <col min="524" max="524" width="15.1796875" customWidth="1"/>
    <col min="525" max="525" width="15.81640625" customWidth="1"/>
    <col min="526" max="526" width="14.81640625" customWidth="1"/>
    <col min="527" max="527" width="23.453125" customWidth="1"/>
    <col min="770" max="770" width="15.54296875" customWidth="1"/>
    <col min="771" max="771" width="12.453125" customWidth="1"/>
    <col min="772" max="772" width="24.1796875" customWidth="1"/>
    <col min="773" max="773" width="17.453125" customWidth="1"/>
    <col min="774" max="774" width="23.81640625" customWidth="1"/>
    <col min="775" max="775" width="12.26953125" customWidth="1"/>
    <col min="776" max="779" width="6.26953125" customWidth="1"/>
    <col min="780" max="780" width="15.1796875" customWidth="1"/>
    <col min="781" max="781" width="15.81640625" customWidth="1"/>
    <col min="782" max="782" width="14.81640625" customWidth="1"/>
    <col min="783" max="783" width="23.453125" customWidth="1"/>
    <col min="1026" max="1026" width="15.54296875" customWidth="1"/>
    <col min="1027" max="1027" width="12.453125" customWidth="1"/>
    <col min="1028" max="1028" width="24.1796875" customWidth="1"/>
    <col min="1029" max="1029" width="17.453125" customWidth="1"/>
    <col min="1030" max="1030" width="23.81640625" customWidth="1"/>
    <col min="1031" max="1031" width="12.26953125" customWidth="1"/>
    <col min="1032" max="1035" width="6.26953125" customWidth="1"/>
    <col min="1036" max="1036" width="15.1796875" customWidth="1"/>
    <col min="1037" max="1037" width="15.81640625" customWidth="1"/>
    <col min="1038" max="1038" width="14.81640625" customWidth="1"/>
    <col min="1039" max="1039" width="23.453125" customWidth="1"/>
    <col min="1282" max="1282" width="15.54296875" customWidth="1"/>
    <col min="1283" max="1283" width="12.453125" customWidth="1"/>
    <col min="1284" max="1284" width="24.1796875" customWidth="1"/>
    <col min="1285" max="1285" width="17.453125" customWidth="1"/>
    <col min="1286" max="1286" width="23.81640625" customWidth="1"/>
    <col min="1287" max="1287" width="12.26953125" customWidth="1"/>
    <col min="1288" max="1291" width="6.26953125" customWidth="1"/>
    <col min="1292" max="1292" width="15.1796875" customWidth="1"/>
    <col min="1293" max="1293" width="15.81640625" customWidth="1"/>
    <col min="1294" max="1294" width="14.81640625" customWidth="1"/>
    <col min="1295" max="1295" width="23.453125" customWidth="1"/>
    <col min="1538" max="1538" width="15.54296875" customWidth="1"/>
    <col min="1539" max="1539" width="12.453125" customWidth="1"/>
    <col min="1540" max="1540" width="24.1796875" customWidth="1"/>
    <col min="1541" max="1541" width="17.453125" customWidth="1"/>
    <col min="1542" max="1542" width="23.81640625" customWidth="1"/>
    <col min="1543" max="1543" width="12.26953125" customWidth="1"/>
    <col min="1544" max="1547" width="6.26953125" customWidth="1"/>
    <col min="1548" max="1548" width="15.1796875" customWidth="1"/>
    <col min="1549" max="1549" width="15.81640625" customWidth="1"/>
    <col min="1550" max="1550" width="14.81640625" customWidth="1"/>
    <col min="1551" max="1551" width="23.453125" customWidth="1"/>
    <col min="1794" max="1794" width="15.54296875" customWidth="1"/>
    <col min="1795" max="1795" width="12.453125" customWidth="1"/>
    <col min="1796" max="1796" width="24.1796875" customWidth="1"/>
    <col min="1797" max="1797" width="17.453125" customWidth="1"/>
    <col min="1798" max="1798" width="23.81640625" customWidth="1"/>
    <col min="1799" max="1799" width="12.26953125" customWidth="1"/>
    <col min="1800" max="1803" width="6.26953125" customWidth="1"/>
    <col min="1804" max="1804" width="15.1796875" customWidth="1"/>
    <col min="1805" max="1805" width="15.81640625" customWidth="1"/>
    <col min="1806" max="1806" width="14.81640625" customWidth="1"/>
    <col min="1807" max="1807" width="23.453125" customWidth="1"/>
    <col min="2050" max="2050" width="15.54296875" customWidth="1"/>
    <col min="2051" max="2051" width="12.453125" customWidth="1"/>
    <col min="2052" max="2052" width="24.1796875" customWidth="1"/>
    <col min="2053" max="2053" width="17.453125" customWidth="1"/>
    <col min="2054" max="2054" width="23.81640625" customWidth="1"/>
    <col min="2055" max="2055" width="12.26953125" customWidth="1"/>
    <col min="2056" max="2059" width="6.26953125" customWidth="1"/>
    <col min="2060" max="2060" width="15.1796875" customWidth="1"/>
    <col min="2061" max="2061" width="15.81640625" customWidth="1"/>
    <col min="2062" max="2062" width="14.81640625" customWidth="1"/>
    <col min="2063" max="2063" width="23.453125" customWidth="1"/>
    <col min="2306" max="2306" width="15.54296875" customWidth="1"/>
    <col min="2307" max="2307" width="12.453125" customWidth="1"/>
    <col min="2308" max="2308" width="24.1796875" customWidth="1"/>
    <col min="2309" max="2309" width="17.453125" customWidth="1"/>
    <col min="2310" max="2310" width="23.81640625" customWidth="1"/>
    <col min="2311" max="2311" width="12.26953125" customWidth="1"/>
    <col min="2312" max="2315" width="6.26953125" customWidth="1"/>
    <col min="2316" max="2316" width="15.1796875" customWidth="1"/>
    <col min="2317" max="2317" width="15.81640625" customWidth="1"/>
    <col min="2318" max="2318" width="14.81640625" customWidth="1"/>
    <col min="2319" max="2319" width="23.453125" customWidth="1"/>
    <col min="2562" max="2562" width="15.54296875" customWidth="1"/>
    <col min="2563" max="2563" width="12.453125" customWidth="1"/>
    <col min="2564" max="2564" width="24.1796875" customWidth="1"/>
    <col min="2565" max="2565" width="17.453125" customWidth="1"/>
    <col min="2566" max="2566" width="23.81640625" customWidth="1"/>
    <col min="2567" max="2567" width="12.26953125" customWidth="1"/>
    <col min="2568" max="2571" width="6.26953125" customWidth="1"/>
    <col min="2572" max="2572" width="15.1796875" customWidth="1"/>
    <col min="2573" max="2573" width="15.81640625" customWidth="1"/>
    <col min="2574" max="2574" width="14.81640625" customWidth="1"/>
    <col min="2575" max="2575" width="23.453125" customWidth="1"/>
    <col min="2818" max="2818" width="15.54296875" customWidth="1"/>
    <col min="2819" max="2819" width="12.453125" customWidth="1"/>
    <col min="2820" max="2820" width="24.1796875" customWidth="1"/>
    <col min="2821" max="2821" width="17.453125" customWidth="1"/>
    <col min="2822" max="2822" width="23.81640625" customWidth="1"/>
    <col min="2823" max="2823" width="12.26953125" customWidth="1"/>
    <col min="2824" max="2827" width="6.26953125" customWidth="1"/>
    <col min="2828" max="2828" width="15.1796875" customWidth="1"/>
    <col min="2829" max="2829" width="15.81640625" customWidth="1"/>
    <col min="2830" max="2830" width="14.81640625" customWidth="1"/>
    <col min="2831" max="2831" width="23.453125" customWidth="1"/>
    <col min="3074" max="3074" width="15.54296875" customWidth="1"/>
    <col min="3075" max="3075" width="12.453125" customWidth="1"/>
    <col min="3076" max="3076" width="24.1796875" customWidth="1"/>
    <col min="3077" max="3077" width="17.453125" customWidth="1"/>
    <col min="3078" max="3078" width="23.81640625" customWidth="1"/>
    <col min="3079" max="3079" width="12.26953125" customWidth="1"/>
    <col min="3080" max="3083" width="6.26953125" customWidth="1"/>
    <col min="3084" max="3084" width="15.1796875" customWidth="1"/>
    <col min="3085" max="3085" width="15.81640625" customWidth="1"/>
    <col min="3086" max="3086" width="14.81640625" customWidth="1"/>
    <col min="3087" max="3087" width="23.453125" customWidth="1"/>
    <col min="3330" max="3330" width="15.54296875" customWidth="1"/>
    <col min="3331" max="3331" width="12.453125" customWidth="1"/>
    <col min="3332" max="3332" width="24.1796875" customWidth="1"/>
    <col min="3333" max="3333" width="17.453125" customWidth="1"/>
    <col min="3334" max="3334" width="23.81640625" customWidth="1"/>
    <col min="3335" max="3335" width="12.26953125" customWidth="1"/>
    <col min="3336" max="3339" width="6.26953125" customWidth="1"/>
    <col min="3340" max="3340" width="15.1796875" customWidth="1"/>
    <col min="3341" max="3341" width="15.81640625" customWidth="1"/>
    <col min="3342" max="3342" width="14.81640625" customWidth="1"/>
    <col min="3343" max="3343" width="23.453125" customWidth="1"/>
    <col min="3586" max="3586" width="15.54296875" customWidth="1"/>
    <col min="3587" max="3587" width="12.453125" customWidth="1"/>
    <col min="3588" max="3588" width="24.1796875" customWidth="1"/>
    <col min="3589" max="3589" width="17.453125" customWidth="1"/>
    <col min="3590" max="3590" width="23.81640625" customWidth="1"/>
    <col min="3591" max="3591" width="12.26953125" customWidth="1"/>
    <col min="3592" max="3595" width="6.26953125" customWidth="1"/>
    <col min="3596" max="3596" width="15.1796875" customWidth="1"/>
    <col min="3597" max="3597" width="15.81640625" customWidth="1"/>
    <col min="3598" max="3598" width="14.81640625" customWidth="1"/>
    <col min="3599" max="3599" width="23.453125" customWidth="1"/>
    <col min="3842" max="3842" width="15.54296875" customWidth="1"/>
    <col min="3843" max="3843" width="12.453125" customWidth="1"/>
    <col min="3844" max="3844" width="24.1796875" customWidth="1"/>
    <col min="3845" max="3845" width="17.453125" customWidth="1"/>
    <col min="3846" max="3846" width="23.81640625" customWidth="1"/>
    <col min="3847" max="3847" width="12.26953125" customWidth="1"/>
    <col min="3848" max="3851" width="6.26953125" customWidth="1"/>
    <col min="3852" max="3852" width="15.1796875" customWidth="1"/>
    <col min="3853" max="3853" width="15.81640625" customWidth="1"/>
    <col min="3854" max="3854" width="14.81640625" customWidth="1"/>
    <col min="3855" max="3855" width="23.453125" customWidth="1"/>
    <col min="4098" max="4098" width="15.54296875" customWidth="1"/>
    <col min="4099" max="4099" width="12.453125" customWidth="1"/>
    <col min="4100" max="4100" width="24.1796875" customWidth="1"/>
    <col min="4101" max="4101" width="17.453125" customWidth="1"/>
    <col min="4102" max="4102" width="23.81640625" customWidth="1"/>
    <col min="4103" max="4103" width="12.26953125" customWidth="1"/>
    <col min="4104" max="4107" width="6.26953125" customWidth="1"/>
    <col min="4108" max="4108" width="15.1796875" customWidth="1"/>
    <col min="4109" max="4109" width="15.81640625" customWidth="1"/>
    <col min="4110" max="4110" width="14.81640625" customWidth="1"/>
    <col min="4111" max="4111" width="23.453125" customWidth="1"/>
    <col min="4354" max="4354" width="15.54296875" customWidth="1"/>
    <col min="4355" max="4355" width="12.453125" customWidth="1"/>
    <col min="4356" max="4356" width="24.1796875" customWidth="1"/>
    <col min="4357" max="4357" width="17.453125" customWidth="1"/>
    <col min="4358" max="4358" width="23.81640625" customWidth="1"/>
    <col min="4359" max="4359" width="12.26953125" customWidth="1"/>
    <col min="4360" max="4363" width="6.26953125" customWidth="1"/>
    <col min="4364" max="4364" width="15.1796875" customWidth="1"/>
    <col min="4365" max="4365" width="15.81640625" customWidth="1"/>
    <col min="4366" max="4366" width="14.81640625" customWidth="1"/>
    <col min="4367" max="4367" width="23.453125" customWidth="1"/>
    <col min="4610" max="4610" width="15.54296875" customWidth="1"/>
    <col min="4611" max="4611" width="12.453125" customWidth="1"/>
    <col min="4612" max="4612" width="24.1796875" customWidth="1"/>
    <col min="4613" max="4613" width="17.453125" customWidth="1"/>
    <col min="4614" max="4614" width="23.81640625" customWidth="1"/>
    <col min="4615" max="4615" width="12.26953125" customWidth="1"/>
    <col min="4616" max="4619" width="6.26953125" customWidth="1"/>
    <col min="4620" max="4620" width="15.1796875" customWidth="1"/>
    <col min="4621" max="4621" width="15.81640625" customWidth="1"/>
    <col min="4622" max="4622" width="14.81640625" customWidth="1"/>
    <col min="4623" max="4623" width="23.453125" customWidth="1"/>
    <col min="4866" max="4866" width="15.54296875" customWidth="1"/>
    <col min="4867" max="4867" width="12.453125" customWidth="1"/>
    <col min="4868" max="4868" width="24.1796875" customWidth="1"/>
    <col min="4869" max="4869" width="17.453125" customWidth="1"/>
    <col min="4870" max="4870" width="23.81640625" customWidth="1"/>
    <col min="4871" max="4871" width="12.26953125" customWidth="1"/>
    <col min="4872" max="4875" width="6.26953125" customWidth="1"/>
    <col min="4876" max="4876" width="15.1796875" customWidth="1"/>
    <col min="4877" max="4877" width="15.81640625" customWidth="1"/>
    <col min="4878" max="4878" width="14.81640625" customWidth="1"/>
    <col min="4879" max="4879" width="23.453125" customWidth="1"/>
    <col min="5122" max="5122" width="15.54296875" customWidth="1"/>
    <col min="5123" max="5123" width="12.453125" customWidth="1"/>
    <col min="5124" max="5124" width="24.1796875" customWidth="1"/>
    <col min="5125" max="5125" width="17.453125" customWidth="1"/>
    <col min="5126" max="5126" width="23.81640625" customWidth="1"/>
    <col min="5127" max="5127" width="12.26953125" customWidth="1"/>
    <col min="5128" max="5131" width="6.26953125" customWidth="1"/>
    <col min="5132" max="5132" width="15.1796875" customWidth="1"/>
    <col min="5133" max="5133" width="15.81640625" customWidth="1"/>
    <col min="5134" max="5134" width="14.81640625" customWidth="1"/>
    <col min="5135" max="5135" width="23.453125" customWidth="1"/>
    <col min="5378" max="5378" width="15.54296875" customWidth="1"/>
    <col min="5379" max="5379" width="12.453125" customWidth="1"/>
    <col min="5380" max="5380" width="24.1796875" customWidth="1"/>
    <col min="5381" max="5381" width="17.453125" customWidth="1"/>
    <col min="5382" max="5382" width="23.81640625" customWidth="1"/>
    <col min="5383" max="5383" width="12.26953125" customWidth="1"/>
    <col min="5384" max="5387" width="6.26953125" customWidth="1"/>
    <col min="5388" max="5388" width="15.1796875" customWidth="1"/>
    <col min="5389" max="5389" width="15.81640625" customWidth="1"/>
    <col min="5390" max="5390" width="14.81640625" customWidth="1"/>
    <col min="5391" max="5391" width="23.453125" customWidth="1"/>
    <col min="5634" max="5634" width="15.54296875" customWidth="1"/>
    <col min="5635" max="5635" width="12.453125" customWidth="1"/>
    <col min="5636" max="5636" width="24.1796875" customWidth="1"/>
    <col min="5637" max="5637" width="17.453125" customWidth="1"/>
    <col min="5638" max="5638" width="23.81640625" customWidth="1"/>
    <col min="5639" max="5639" width="12.26953125" customWidth="1"/>
    <col min="5640" max="5643" width="6.26953125" customWidth="1"/>
    <col min="5644" max="5644" width="15.1796875" customWidth="1"/>
    <col min="5645" max="5645" width="15.81640625" customWidth="1"/>
    <col min="5646" max="5646" width="14.81640625" customWidth="1"/>
    <col min="5647" max="5647" width="23.453125" customWidth="1"/>
    <col min="5890" max="5890" width="15.54296875" customWidth="1"/>
    <col min="5891" max="5891" width="12.453125" customWidth="1"/>
    <col min="5892" max="5892" width="24.1796875" customWidth="1"/>
    <col min="5893" max="5893" width="17.453125" customWidth="1"/>
    <col min="5894" max="5894" width="23.81640625" customWidth="1"/>
    <col min="5895" max="5895" width="12.26953125" customWidth="1"/>
    <col min="5896" max="5899" width="6.26953125" customWidth="1"/>
    <col min="5900" max="5900" width="15.1796875" customWidth="1"/>
    <col min="5901" max="5901" width="15.81640625" customWidth="1"/>
    <col min="5902" max="5902" width="14.81640625" customWidth="1"/>
    <col min="5903" max="5903" width="23.453125" customWidth="1"/>
    <col min="6146" max="6146" width="15.54296875" customWidth="1"/>
    <col min="6147" max="6147" width="12.453125" customWidth="1"/>
    <col min="6148" max="6148" width="24.1796875" customWidth="1"/>
    <col min="6149" max="6149" width="17.453125" customWidth="1"/>
    <col min="6150" max="6150" width="23.81640625" customWidth="1"/>
    <col min="6151" max="6151" width="12.26953125" customWidth="1"/>
    <col min="6152" max="6155" width="6.26953125" customWidth="1"/>
    <col min="6156" max="6156" width="15.1796875" customWidth="1"/>
    <col min="6157" max="6157" width="15.81640625" customWidth="1"/>
    <col min="6158" max="6158" width="14.81640625" customWidth="1"/>
    <col min="6159" max="6159" width="23.453125" customWidth="1"/>
    <col min="6402" max="6402" width="15.54296875" customWidth="1"/>
    <col min="6403" max="6403" width="12.453125" customWidth="1"/>
    <col min="6404" max="6404" width="24.1796875" customWidth="1"/>
    <col min="6405" max="6405" width="17.453125" customWidth="1"/>
    <col min="6406" max="6406" width="23.81640625" customWidth="1"/>
    <col min="6407" max="6407" width="12.26953125" customWidth="1"/>
    <col min="6408" max="6411" width="6.26953125" customWidth="1"/>
    <col min="6412" max="6412" width="15.1796875" customWidth="1"/>
    <col min="6413" max="6413" width="15.81640625" customWidth="1"/>
    <col min="6414" max="6414" width="14.81640625" customWidth="1"/>
    <col min="6415" max="6415" width="23.453125" customWidth="1"/>
    <col min="6658" max="6658" width="15.54296875" customWidth="1"/>
    <col min="6659" max="6659" width="12.453125" customWidth="1"/>
    <col min="6660" max="6660" width="24.1796875" customWidth="1"/>
    <col min="6661" max="6661" width="17.453125" customWidth="1"/>
    <col min="6662" max="6662" width="23.81640625" customWidth="1"/>
    <col min="6663" max="6663" width="12.26953125" customWidth="1"/>
    <col min="6664" max="6667" width="6.26953125" customWidth="1"/>
    <col min="6668" max="6668" width="15.1796875" customWidth="1"/>
    <col min="6669" max="6669" width="15.81640625" customWidth="1"/>
    <col min="6670" max="6670" width="14.81640625" customWidth="1"/>
    <col min="6671" max="6671" width="23.453125" customWidth="1"/>
    <col min="6914" max="6914" width="15.54296875" customWidth="1"/>
    <col min="6915" max="6915" width="12.453125" customWidth="1"/>
    <col min="6916" max="6916" width="24.1796875" customWidth="1"/>
    <col min="6917" max="6917" width="17.453125" customWidth="1"/>
    <col min="6918" max="6918" width="23.81640625" customWidth="1"/>
    <col min="6919" max="6919" width="12.26953125" customWidth="1"/>
    <col min="6920" max="6923" width="6.26953125" customWidth="1"/>
    <col min="6924" max="6924" width="15.1796875" customWidth="1"/>
    <col min="6925" max="6925" width="15.81640625" customWidth="1"/>
    <col min="6926" max="6926" width="14.81640625" customWidth="1"/>
    <col min="6927" max="6927" width="23.453125" customWidth="1"/>
    <col min="7170" max="7170" width="15.54296875" customWidth="1"/>
    <col min="7171" max="7171" width="12.453125" customWidth="1"/>
    <col min="7172" max="7172" width="24.1796875" customWidth="1"/>
    <col min="7173" max="7173" width="17.453125" customWidth="1"/>
    <col min="7174" max="7174" width="23.81640625" customWidth="1"/>
    <col min="7175" max="7175" width="12.26953125" customWidth="1"/>
    <col min="7176" max="7179" width="6.26953125" customWidth="1"/>
    <col min="7180" max="7180" width="15.1796875" customWidth="1"/>
    <col min="7181" max="7181" width="15.81640625" customWidth="1"/>
    <col min="7182" max="7182" width="14.81640625" customWidth="1"/>
    <col min="7183" max="7183" width="23.453125" customWidth="1"/>
    <col min="7426" max="7426" width="15.54296875" customWidth="1"/>
    <col min="7427" max="7427" width="12.453125" customWidth="1"/>
    <col min="7428" max="7428" width="24.1796875" customWidth="1"/>
    <col min="7429" max="7429" width="17.453125" customWidth="1"/>
    <col min="7430" max="7430" width="23.81640625" customWidth="1"/>
    <col min="7431" max="7431" width="12.26953125" customWidth="1"/>
    <col min="7432" max="7435" width="6.26953125" customWidth="1"/>
    <col min="7436" max="7436" width="15.1796875" customWidth="1"/>
    <col min="7437" max="7437" width="15.81640625" customWidth="1"/>
    <col min="7438" max="7438" width="14.81640625" customWidth="1"/>
    <col min="7439" max="7439" width="23.453125" customWidth="1"/>
    <col min="7682" max="7682" width="15.54296875" customWidth="1"/>
    <col min="7683" max="7683" width="12.453125" customWidth="1"/>
    <col min="7684" max="7684" width="24.1796875" customWidth="1"/>
    <col min="7685" max="7685" width="17.453125" customWidth="1"/>
    <col min="7686" max="7686" width="23.81640625" customWidth="1"/>
    <col min="7687" max="7687" width="12.26953125" customWidth="1"/>
    <col min="7688" max="7691" width="6.26953125" customWidth="1"/>
    <col min="7692" max="7692" width="15.1796875" customWidth="1"/>
    <col min="7693" max="7693" width="15.81640625" customWidth="1"/>
    <col min="7694" max="7694" width="14.81640625" customWidth="1"/>
    <col min="7695" max="7695" width="23.453125" customWidth="1"/>
    <col min="7938" max="7938" width="15.54296875" customWidth="1"/>
    <col min="7939" max="7939" width="12.453125" customWidth="1"/>
    <col min="7940" max="7940" width="24.1796875" customWidth="1"/>
    <col min="7941" max="7941" width="17.453125" customWidth="1"/>
    <col min="7942" max="7942" width="23.81640625" customWidth="1"/>
    <col min="7943" max="7943" width="12.26953125" customWidth="1"/>
    <col min="7944" max="7947" width="6.26953125" customWidth="1"/>
    <col min="7948" max="7948" width="15.1796875" customWidth="1"/>
    <col min="7949" max="7949" width="15.81640625" customWidth="1"/>
    <col min="7950" max="7950" width="14.81640625" customWidth="1"/>
    <col min="7951" max="7951" width="23.453125" customWidth="1"/>
    <col min="8194" max="8194" width="15.54296875" customWidth="1"/>
    <col min="8195" max="8195" width="12.453125" customWidth="1"/>
    <col min="8196" max="8196" width="24.1796875" customWidth="1"/>
    <col min="8197" max="8197" width="17.453125" customWidth="1"/>
    <col min="8198" max="8198" width="23.81640625" customWidth="1"/>
    <col min="8199" max="8199" width="12.26953125" customWidth="1"/>
    <col min="8200" max="8203" width="6.26953125" customWidth="1"/>
    <col min="8204" max="8204" width="15.1796875" customWidth="1"/>
    <col min="8205" max="8205" width="15.81640625" customWidth="1"/>
    <col min="8206" max="8206" width="14.81640625" customWidth="1"/>
    <col min="8207" max="8207" width="23.453125" customWidth="1"/>
    <col min="8450" max="8450" width="15.54296875" customWidth="1"/>
    <col min="8451" max="8451" width="12.453125" customWidth="1"/>
    <col min="8452" max="8452" width="24.1796875" customWidth="1"/>
    <col min="8453" max="8453" width="17.453125" customWidth="1"/>
    <col min="8454" max="8454" width="23.81640625" customWidth="1"/>
    <col min="8455" max="8455" width="12.26953125" customWidth="1"/>
    <col min="8456" max="8459" width="6.26953125" customWidth="1"/>
    <col min="8460" max="8460" width="15.1796875" customWidth="1"/>
    <col min="8461" max="8461" width="15.81640625" customWidth="1"/>
    <col min="8462" max="8462" width="14.81640625" customWidth="1"/>
    <col min="8463" max="8463" width="23.453125" customWidth="1"/>
    <col min="8706" max="8706" width="15.54296875" customWidth="1"/>
    <col min="8707" max="8707" width="12.453125" customWidth="1"/>
    <col min="8708" max="8708" width="24.1796875" customWidth="1"/>
    <col min="8709" max="8709" width="17.453125" customWidth="1"/>
    <col min="8710" max="8710" width="23.81640625" customWidth="1"/>
    <col min="8711" max="8711" width="12.26953125" customWidth="1"/>
    <col min="8712" max="8715" width="6.26953125" customWidth="1"/>
    <col min="8716" max="8716" width="15.1796875" customWidth="1"/>
    <col min="8717" max="8717" width="15.81640625" customWidth="1"/>
    <col min="8718" max="8718" width="14.81640625" customWidth="1"/>
    <col min="8719" max="8719" width="23.453125" customWidth="1"/>
    <col min="8962" max="8962" width="15.54296875" customWidth="1"/>
    <col min="8963" max="8963" width="12.453125" customWidth="1"/>
    <col min="8964" max="8964" width="24.1796875" customWidth="1"/>
    <col min="8965" max="8965" width="17.453125" customWidth="1"/>
    <col min="8966" max="8966" width="23.81640625" customWidth="1"/>
    <col min="8967" max="8967" width="12.26953125" customWidth="1"/>
    <col min="8968" max="8971" width="6.26953125" customWidth="1"/>
    <col min="8972" max="8972" width="15.1796875" customWidth="1"/>
    <col min="8973" max="8973" width="15.81640625" customWidth="1"/>
    <col min="8974" max="8974" width="14.81640625" customWidth="1"/>
    <col min="8975" max="8975" width="23.453125" customWidth="1"/>
    <col min="9218" max="9218" width="15.54296875" customWidth="1"/>
    <col min="9219" max="9219" width="12.453125" customWidth="1"/>
    <col min="9220" max="9220" width="24.1796875" customWidth="1"/>
    <col min="9221" max="9221" width="17.453125" customWidth="1"/>
    <col min="9222" max="9222" width="23.81640625" customWidth="1"/>
    <col min="9223" max="9223" width="12.26953125" customWidth="1"/>
    <col min="9224" max="9227" width="6.26953125" customWidth="1"/>
    <col min="9228" max="9228" width="15.1796875" customWidth="1"/>
    <col min="9229" max="9229" width="15.81640625" customWidth="1"/>
    <col min="9230" max="9230" width="14.81640625" customWidth="1"/>
    <col min="9231" max="9231" width="23.453125" customWidth="1"/>
    <col min="9474" max="9474" width="15.54296875" customWidth="1"/>
    <col min="9475" max="9475" width="12.453125" customWidth="1"/>
    <col min="9476" max="9476" width="24.1796875" customWidth="1"/>
    <col min="9477" max="9477" width="17.453125" customWidth="1"/>
    <col min="9478" max="9478" width="23.81640625" customWidth="1"/>
    <col min="9479" max="9479" width="12.26953125" customWidth="1"/>
    <col min="9480" max="9483" width="6.26953125" customWidth="1"/>
    <col min="9484" max="9484" width="15.1796875" customWidth="1"/>
    <col min="9485" max="9485" width="15.81640625" customWidth="1"/>
    <col min="9486" max="9486" width="14.81640625" customWidth="1"/>
    <col min="9487" max="9487" width="23.453125" customWidth="1"/>
    <col min="9730" max="9730" width="15.54296875" customWidth="1"/>
    <col min="9731" max="9731" width="12.453125" customWidth="1"/>
    <col min="9732" max="9732" width="24.1796875" customWidth="1"/>
    <col min="9733" max="9733" width="17.453125" customWidth="1"/>
    <col min="9734" max="9734" width="23.81640625" customWidth="1"/>
    <col min="9735" max="9735" width="12.26953125" customWidth="1"/>
    <col min="9736" max="9739" width="6.26953125" customWidth="1"/>
    <col min="9740" max="9740" width="15.1796875" customWidth="1"/>
    <col min="9741" max="9741" width="15.81640625" customWidth="1"/>
    <col min="9742" max="9742" width="14.81640625" customWidth="1"/>
    <col min="9743" max="9743" width="23.453125" customWidth="1"/>
    <col min="9986" max="9986" width="15.54296875" customWidth="1"/>
    <col min="9987" max="9987" width="12.453125" customWidth="1"/>
    <col min="9988" max="9988" width="24.1796875" customWidth="1"/>
    <col min="9989" max="9989" width="17.453125" customWidth="1"/>
    <col min="9990" max="9990" width="23.81640625" customWidth="1"/>
    <col min="9991" max="9991" width="12.26953125" customWidth="1"/>
    <col min="9992" max="9995" width="6.26953125" customWidth="1"/>
    <col min="9996" max="9996" width="15.1796875" customWidth="1"/>
    <col min="9997" max="9997" width="15.81640625" customWidth="1"/>
    <col min="9998" max="9998" width="14.81640625" customWidth="1"/>
    <col min="9999" max="9999" width="23.453125" customWidth="1"/>
    <col min="10242" max="10242" width="15.54296875" customWidth="1"/>
    <col min="10243" max="10243" width="12.453125" customWidth="1"/>
    <col min="10244" max="10244" width="24.1796875" customWidth="1"/>
    <col min="10245" max="10245" width="17.453125" customWidth="1"/>
    <col min="10246" max="10246" width="23.81640625" customWidth="1"/>
    <col min="10247" max="10247" width="12.26953125" customWidth="1"/>
    <col min="10248" max="10251" width="6.26953125" customWidth="1"/>
    <col min="10252" max="10252" width="15.1796875" customWidth="1"/>
    <col min="10253" max="10253" width="15.81640625" customWidth="1"/>
    <col min="10254" max="10254" width="14.81640625" customWidth="1"/>
    <col min="10255" max="10255" width="23.453125" customWidth="1"/>
    <col min="10498" max="10498" width="15.54296875" customWidth="1"/>
    <col min="10499" max="10499" width="12.453125" customWidth="1"/>
    <col min="10500" max="10500" width="24.1796875" customWidth="1"/>
    <col min="10501" max="10501" width="17.453125" customWidth="1"/>
    <col min="10502" max="10502" width="23.81640625" customWidth="1"/>
    <col min="10503" max="10503" width="12.26953125" customWidth="1"/>
    <col min="10504" max="10507" width="6.26953125" customWidth="1"/>
    <col min="10508" max="10508" width="15.1796875" customWidth="1"/>
    <col min="10509" max="10509" width="15.81640625" customWidth="1"/>
    <col min="10510" max="10510" width="14.81640625" customWidth="1"/>
    <col min="10511" max="10511" width="23.453125" customWidth="1"/>
    <col min="10754" max="10754" width="15.54296875" customWidth="1"/>
    <col min="10755" max="10755" width="12.453125" customWidth="1"/>
    <col min="10756" max="10756" width="24.1796875" customWidth="1"/>
    <col min="10757" max="10757" width="17.453125" customWidth="1"/>
    <col min="10758" max="10758" width="23.81640625" customWidth="1"/>
    <col min="10759" max="10759" width="12.26953125" customWidth="1"/>
    <col min="10760" max="10763" width="6.26953125" customWidth="1"/>
    <col min="10764" max="10764" width="15.1796875" customWidth="1"/>
    <col min="10765" max="10765" width="15.81640625" customWidth="1"/>
    <col min="10766" max="10766" width="14.81640625" customWidth="1"/>
    <col min="10767" max="10767" width="23.453125" customWidth="1"/>
    <col min="11010" max="11010" width="15.54296875" customWidth="1"/>
    <col min="11011" max="11011" width="12.453125" customWidth="1"/>
    <col min="11012" max="11012" width="24.1796875" customWidth="1"/>
    <col min="11013" max="11013" width="17.453125" customWidth="1"/>
    <col min="11014" max="11014" width="23.81640625" customWidth="1"/>
    <col min="11015" max="11015" width="12.26953125" customWidth="1"/>
    <col min="11016" max="11019" width="6.26953125" customWidth="1"/>
    <col min="11020" max="11020" width="15.1796875" customWidth="1"/>
    <col min="11021" max="11021" width="15.81640625" customWidth="1"/>
    <col min="11022" max="11022" width="14.81640625" customWidth="1"/>
    <col min="11023" max="11023" width="23.453125" customWidth="1"/>
    <col min="11266" max="11266" width="15.54296875" customWidth="1"/>
    <col min="11267" max="11267" width="12.453125" customWidth="1"/>
    <col min="11268" max="11268" width="24.1796875" customWidth="1"/>
    <col min="11269" max="11269" width="17.453125" customWidth="1"/>
    <col min="11270" max="11270" width="23.81640625" customWidth="1"/>
    <col min="11271" max="11271" width="12.26953125" customWidth="1"/>
    <col min="11272" max="11275" width="6.26953125" customWidth="1"/>
    <col min="11276" max="11276" width="15.1796875" customWidth="1"/>
    <col min="11277" max="11277" width="15.81640625" customWidth="1"/>
    <col min="11278" max="11278" width="14.81640625" customWidth="1"/>
    <col min="11279" max="11279" width="23.453125" customWidth="1"/>
    <col min="11522" max="11522" width="15.54296875" customWidth="1"/>
    <col min="11523" max="11523" width="12.453125" customWidth="1"/>
    <col min="11524" max="11524" width="24.1796875" customWidth="1"/>
    <col min="11525" max="11525" width="17.453125" customWidth="1"/>
    <col min="11526" max="11526" width="23.81640625" customWidth="1"/>
    <col min="11527" max="11527" width="12.26953125" customWidth="1"/>
    <col min="11528" max="11531" width="6.26953125" customWidth="1"/>
    <col min="11532" max="11532" width="15.1796875" customWidth="1"/>
    <col min="11533" max="11533" width="15.81640625" customWidth="1"/>
    <col min="11534" max="11534" width="14.81640625" customWidth="1"/>
    <col min="11535" max="11535" width="23.453125" customWidth="1"/>
    <col min="11778" max="11778" width="15.54296875" customWidth="1"/>
    <col min="11779" max="11779" width="12.453125" customWidth="1"/>
    <col min="11780" max="11780" width="24.1796875" customWidth="1"/>
    <col min="11781" max="11781" width="17.453125" customWidth="1"/>
    <col min="11782" max="11782" width="23.81640625" customWidth="1"/>
    <col min="11783" max="11783" width="12.26953125" customWidth="1"/>
    <col min="11784" max="11787" width="6.26953125" customWidth="1"/>
    <col min="11788" max="11788" width="15.1796875" customWidth="1"/>
    <col min="11789" max="11789" width="15.81640625" customWidth="1"/>
    <col min="11790" max="11790" width="14.81640625" customWidth="1"/>
    <col min="11791" max="11791" width="23.453125" customWidth="1"/>
    <col min="12034" max="12034" width="15.54296875" customWidth="1"/>
    <col min="12035" max="12035" width="12.453125" customWidth="1"/>
    <col min="12036" max="12036" width="24.1796875" customWidth="1"/>
    <col min="12037" max="12037" width="17.453125" customWidth="1"/>
    <col min="12038" max="12038" width="23.81640625" customWidth="1"/>
    <col min="12039" max="12039" width="12.26953125" customWidth="1"/>
    <col min="12040" max="12043" width="6.26953125" customWidth="1"/>
    <col min="12044" max="12044" width="15.1796875" customWidth="1"/>
    <col min="12045" max="12045" width="15.81640625" customWidth="1"/>
    <col min="12046" max="12046" width="14.81640625" customWidth="1"/>
    <col min="12047" max="12047" width="23.453125" customWidth="1"/>
    <col min="12290" max="12290" width="15.54296875" customWidth="1"/>
    <col min="12291" max="12291" width="12.453125" customWidth="1"/>
    <col min="12292" max="12292" width="24.1796875" customWidth="1"/>
    <col min="12293" max="12293" width="17.453125" customWidth="1"/>
    <col min="12294" max="12294" width="23.81640625" customWidth="1"/>
    <col min="12295" max="12295" width="12.26953125" customWidth="1"/>
    <col min="12296" max="12299" width="6.26953125" customWidth="1"/>
    <col min="12300" max="12300" width="15.1796875" customWidth="1"/>
    <col min="12301" max="12301" width="15.81640625" customWidth="1"/>
    <col min="12302" max="12302" width="14.81640625" customWidth="1"/>
    <col min="12303" max="12303" width="23.453125" customWidth="1"/>
    <col min="12546" max="12546" width="15.54296875" customWidth="1"/>
    <col min="12547" max="12547" width="12.453125" customWidth="1"/>
    <col min="12548" max="12548" width="24.1796875" customWidth="1"/>
    <col min="12549" max="12549" width="17.453125" customWidth="1"/>
    <col min="12550" max="12550" width="23.81640625" customWidth="1"/>
    <col min="12551" max="12551" width="12.26953125" customWidth="1"/>
    <col min="12552" max="12555" width="6.26953125" customWidth="1"/>
    <col min="12556" max="12556" width="15.1796875" customWidth="1"/>
    <col min="12557" max="12557" width="15.81640625" customWidth="1"/>
    <col min="12558" max="12558" width="14.81640625" customWidth="1"/>
    <col min="12559" max="12559" width="23.453125" customWidth="1"/>
    <col min="12802" max="12802" width="15.54296875" customWidth="1"/>
    <col min="12803" max="12803" width="12.453125" customWidth="1"/>
    <col min="12804" max="12804" width="24.1796875" customWidth="1"/>
    <col min="12805" max="12805" width="17.453125" customWidth="1"/>
    <col min="12806" max="12806" width="23.81640625" customWidth="1"/>
    <col min="12807" max="12807" width="12.26953125" customWidth="1"/>
    <col min="12808" max="12811" width="6.26953125" customWidth="1"/>
    <col min="12812" max="12812" width="15.1796875" customWidth="1"/>
    <col min="12813" max="12813" width="15.81640625" customWidth="1"/>
    <col min="12814" max="12814" width="14.81640625" customWidth="1"/>
    <col min="12815" max="12815" width="23.453125" customWidth="1"/>
    <col min="13058" max="13058" width="15.54296875" customWidth="1"/>
    <col min="13059" max="13059" width="12.453125" customWidth="1"/>
    <col min="13060" max="13060" width="24.1796875" customWidth="1"/>
    <col min="13061" max="13061" width="17.453125" customWidth="1"/>
    <col min="13062" max="13062" width="23.81640625" customWidth="1"/>
    <col min="13063" max="13063" width="12.26953125" customWidth="1"/>
    <col min="13064" max="13067" width="6.26953125" customWidth="1"/>
    <col min="13068" max="13068" width="15.1796875" customWidth="1"/>
    <col min="13069" max="13069" width="15.81640625" customWidth="1"/>
    <col min="13070" max="13070" width="14.81640625" customWidth="1"/>
    <col min="13071" max="13071" width="23.453125" customWidth="1"/>
    <col min="13314" max="13314" width="15.54296875" customWidth="1"/>
    <col min="13315" max="13315" width="12.453125" customWidth="1"/>
    <col min="13316" max="13316" width="24.1796875" customWidth="1"/>
    <col min="13317" max="13317" width="17.453125" customWidth="1"/>
    <col min="13318" max="13318" width="23.81640625" customWidth="1"/>
    <col min="13319" max="13319" width="12.26953125" customWidth="1"/>
    <col min="13320" max="13323" width="6.26953125" customWidth="1"/>
    <col min="13324" max="13324" width="15.1796875" customWidth="1"/>
    <col min="13325" max="13325" width="15.81640625" customWidth="1"/>
    <col min="13326" max="13326" width="14.81640625" customWidth="1"/>
    <col min="13327" max="13327" width="23.453125" customWidth="1"/>
    <col min="13570" max="13570" width="15.54296875" customWidth="1"/>
    <col min="13571" max="13571" width="12.453125" customWidth="1"/>
    <col min="13572" max="13572" width="24.1796875" customWidth="1"/>
    <col min="13573" max="13573" width="17.453125" customWidth="1"/>
    <col min="13574" max="13574" width="23.81640625" customWidth="1"/>
    <col min="13575" max="13575" width="12.26953125" customWidth="1"/>
    <col min="13576" max="13579" width="6.26953125" customWidth="1"/>
    <col min="13580" max="13580" width="15.1796875" customWidth="1"/>
    <col min="13581" max="13581" width="15.81640625" customWidth="1"/>
    <col min="13582" max="13582" width="14.81640625" customWidth="1"/>
    <col min="13583" max="13583" width="23.453125" customWidth="1"/>
    <col min="13826" max="13826" width="15.54296875" customWidth="1"/>
    <col min="13827" max="13827" width="12.453125" customWidth="1"/>
    <col min="13828" max="13828" width="24.1796875" customWidth="1"/>
    <col min="13829" max="13829" width="17.453125" customWidth="1"/>
    <col min="13830" max="13830" width="23.81640625" customWidth="1"/>
    <col min="13831" max="13831" width="12.26953125" customWidth="1"/>
    <col min="13832" max="13835" width="6.26953125" customWidth="1"/>
    <col min="13836" max="13836" width="15.1796875" customWidth="1"/>
    <col min="13837" max="13837" width="15.81640625" customWidth="1"/>
    <col min="13838" max="13838" width="14.81640625" customWidth="1"/>
    <col min="13839" max="13839" width="23.453125" customWidth="1"/>
    <col min="14082" max="14082" width="15.54296875" customWidth="1"/>
    <col min="14083" max="14083" width="12.453125" customWidth="1"/>
    <col min="14084" max="14084" width="24.1796875" customWidth="1"/>
    <col min="14085" max="14085" width="17.453125" customWidth="1"/>
    <col min="14086" max="14086" width="23.81640625" customWidth="1"/>
    <col min="14087" max="14087" width="12.26953125" customWidth="1"/>
    <col min="14088" max="14091" width="6.26953125" customWidth="1"/>
    <col min="14092" max="14092" width="15.1796875" customWidth="1"/>
    <col min="14093" max="14093" width="15.81640625" customWidth="1"/>
    <col min="14094" max="14094" width="14.81640625" customWidth="1"/>
    <col min="14095" max="14095" width="23.453125" customWidth="1"/>
    <col min="14338" max="14338" width="15.54296875" customWidth="1"/>
    <col min="14339" max="14339" width="12.453125" customWidth="1"/>
    <col min="14340" max="14340" width="24.1796875" customWidth="1"/>
    <col min="14341" max="14341" width="17.453125" customWidth="1"/>
    <col min="14342" max="14342" width="23.81640625" customWidth="1"/>
    <col min="14343" max="14343" width="12.26953125" customWidth="1"/>
    <col min="14344" max="14347" width="6.26953125" customWidth="1"/>
    <col min="14348" max="14348" width="15.1796875" customWidth="1"/>
    <col min="14349" max="14349" width="15.81640625" customWidth="1"/>
    <col min="14350" max="14350" width="14.81640625" customWidth="1"/>
    <col min="14351" max="14351" width="23.453125" customWidth="1"/>
    <col min="14594" max="14594" width="15.54296875" customWidth="1"/>
    <col min="14595" max="14595" width="12.453125" customWidth="1"/>
    <col min="14596" max="14596" width="24.1796875" customWidth="1"/>
    <col min="14597" max="14597" width="17.453125" customWidth="1"/>
    <col min="14598" max="14598" width="23.81640625" customWidth="1"/>
    <col min="14599" max="14599" width="12.26953125" customWidth="1"/>
    <col min="14600" max="14603" width="6.26953125" customWidth="1"/>
    <col min="14604" max="14604" width="15.1796875" customWidth="1"/>
    <col min="14605" max="14605" width="15.81640625" customWidth="1"/>
    <col min="14606" max="14606" width="14.81640625" customWidth="1"/>
    <col min="14607" max="14607" width="23.453125" customWidth="1"/>
    <col min="14850" max="14850" width="15.54296875" customWidth="1"/>
    <col min="14851" max="14851" width="12.453125" customWidth="1"/>
    <col min="14852" max="14852" width="24.1796875" customWidth="1"/>
    <col min="14853" max="14853" width="17.453125" customWidth="1"/>
    <col min="14854" max="14854" width="23.81640625" customWidth="1"/>
    <col min="14855" max="14855" width="12.26953125" customWidth="1"/>
    <col min="14856" max="14859" width="6.26953125" customWidth="1"/>
    <col min="14860" max="14860" width="15.1796875" customWidth="1"/>
    <col min="14861" max="14861" width="15.81640625" customWidth="1"/>
    <col min="14862" max="14862" width="14.81640625" customWidth="1"/>
    <col min="14863" max="14863" width="23.453125" customWidth="1"/>
    <col min="15106" max="15106" width="15.54296875" customWidth="1"/>
    <col min="15107" max="15107" width="12.453125" customWidth="1"/>
    <col min="15108" max="15108" width="24.1796875" customWidth="1"/>
    <col min="15109" max="15109" width="17.453125" customWidth="1"/>
    <col min="15110" max="15110" width="23.81640625" customWidth="1"/>
    <col min="15111" max="15111" width="12.26953125" customWidth="1"/>
    <col min="15112" max="15115" width="6.26953125" customWidth="1"/>
    <col min="15116" max="15116" width="15.1796875" customWidth="1"/>
    <col min="15117" max="15117" width="15.81640625" customWidth="1"/>
    <col min="15118" max="15118" width="14.81640625" customWidth="1"/>
    <col min="15119" max="15119" width="23.453125" customWidth="1"/>
    <col min="15362" max="15362" width="15.54296875" customWidth="1"/>
    <col min="15363" max="15363" width="12.453125" customWidth="1"/>
    <col min="15364" max="15364" width="24.1796875" customWidth="1"/>
    <col min="15365" max="15365" width="17.453125" customWidth="1"/>
    <col min="15366" max="15366" width="23.81640625" customWidth="1"/>
    <col min="15367" max="15367" width="12.26953125" customWidth="1"/>
    <col min="15368" max="15371" width="6.26953125" customWidth="1"/>
    <col min="15372" max="15372" width="15.1796875" customWidth="1"/>
    <col min="15373" max="15373" width="15.81640625" customWidth="1"/>
    <col min="15374" max="15374" width="14.81640625" customWidth="1"/>
    <col min="15375" max="15375" width="23.453125" customWidth="1"/>
    <col min="15618" max="15618" width="15.54296875" customWidth="1"/>
    <col min="15619" max="15619" width="12.453125" customWidth="1"/>
    <col min="15620" max="15620" width="24.1796875" customWidth="1"/>
    <col min="15621" max="15621" width="17.453125" customWidth="1"/>
    <col min="15622" max="15622" width="23.81640625" customWidth="1"/>
    <col min="15623" max="15623" width="12.26953125" customWidth="1"/>
    <col min="15624" max="15627" width="6.26953125" customWidth="1"/>
    <col min="15628" max="15628" width="15.1796875" customWidth="1"/>
    <col min="15629" max="15629" width="15.81640625" customWidth="1"/>
    <col min="15630" max="15630" width="14.81640625" customWidth="1"/>
    <col min="15631" max="15631" width="23.453125" customWidth="1"/>
    <col min="15874" max="15874" width="15.54296875" customWidth="1"/>
    <col min="15875" max="15875" width="12.453125" customWidth="1"/>
    <col min="15876" max="15876" width="24.1796875" customWidth="1"/>
    <col min="15877" max="15877" width="17.453125" customWidth="1"/>
    <col min="15878" max="15878" width="23.81640625" customWidth="1"/>
    <col min="15879" max="15879" width="12.26953125" customWidth="1"/>
    <col min="15880" max="15883" width="6.26953125" customWidth="1"/>
    <col min="15884" max="15884" width="15.1796875" customWidth="1"/>
    <col min="15885" max="15885" width="15.81640625" customWidth="1"/>
    <col min="15886" max="15886" width="14.81640625" customWidth="1"/>
    <col min="15887" max="15887" width="23.453125" customWidth="1"/>
    <col min="16130" max="16130" width="15.54296875" customWidth="1"/>
    <col min="16131" max="16131" width="12.453125" customWidth="1"/>
    <col min="16132" max="16132" width="24.1796875" customWidth="1"/>
    <col min="16133" max="16133" width="17.453125" customWidth="1"/>
    <col min="16134" max="16134" width="23.81640625" customWidth="1"/>
    <col min="16135" max="16135" width="12.26953125" customWidth="1"/>
    <col min="16136" max="16139" width="6.26953125" customWidth="1"/>
    <col min="16140" max="16140" width="15.1796875" customWidth="1"/>
    <col min="16141" max="16141" width="15.81640625" customWidth="1"/>
    <col min="16142" max="16142" width="14.81640625" customWidth="1"/>
    <col min="16143" max="16143" width="23.453125" customWidth="1"/>
  </cols>
  <sheetData>
    <row r="1" spans="1:15" ht="14" x14ac:dyDescent="0.3">
      <c r="A1" s="320" t="s">
        <v>266</v>
      </c>
      <c r="B1" s="320"/>
      <c r="C1" s="320"/>
      <c r="D1" s="320"/>
      <c r="E1" s="320"/>
      <c r="F1" s="320"/>
      <c r="G1" s="320"/>
      <c r="H1" s="320"/>
      <c r="I1" s="320"/>
      <c r="J1" s="320"/>
      <c r="K1" s="320"/>
      <c r="L1" s="320"/>
      <c r="M1" s="320"/>
      <c r="N1" s="320"/>
      <c r="O1" s="260"/>
    </row>
    <row r="2" spans="1:15" ht="27.75" customHeight="1" x14ac:dyDescent="0.3">
      <c r="A2" s="321" t="s">
        <v>327</v>
      </c>
      <c r="B2" s="321"/>
      <c r="C2" s="321"/>
      <c r="D2" s="321"/>
      <c r="E2" s="321"/>
      <c r="F2" s="321"/>
      <c r="G2" s="321"/>
      <c r="H2" s="321"/>
      <c r="I2" s="321"/>
      <c r="J2" s="321"/>
      <c r="K2" s="321"/>
      <c r="L2" s="321"/>
      <c r="M2" s="321"/>
      <c r="N2" s="321"/>
      <c r="O2" s="261"/>
    </row>
    <row r="3" spans="1:15" ht="31.15" customHeight="1" thickBot="1" x14ac:dyDescent="0.35">
      <c r="A3" s="320" t="s">
        <v>221</v>
      </c>
      <c r="B3" s="320"/>
      <c r="C3" s="320"/>
      <c r="D3" s="320"/>
      <c r="E3" s="320"/>
      <c r="F3" s="320"/>
      <c r="G3" s="320"/>
      <c r="H3" s="320"/>
      <c r="I3" s="320"/>
      <c r="J3" s="320"/>
      <c r="K3" s="320"/>
      <c r="L3" s="320"/>
      <c r="M3" s="320"/>
      <c r="N3" s="320"/>
      <c r="O3" s="260"/>
    </row>
    <row r="4" spans="1:15" ht="35.5" customHeight="1" thickBot="1" x14ac:dyDescent="0.3">
      <c r="A4" s="396" t="s">
        <v>7</v>
      </c>
      <c r="B4" s="398" t="s">
        <v>6</v>
      </c>
      <c r="C4" s="396" t="s">
        <v>8</v>
      </c>
      <c r="D4" s="396" t="s">
        <v>0</v>
      </c>
      <c r="E4" s="396" t="s">
        <v>2</v>
      </c>
      <c r="F4" s="396" t="s">
        <v>1</v>
      </c>
      <c r="G4" s="403" t="s">
        <v>328</v>
      </c>
      <c r="H4" s="404"/>
      <c r="I4" s="404"/>
      <c r="J4" s="404"/>
      <c r="K4" s="398" t="s">
        <v>329</v>
      </c>
      <c r="L4" s="396" t="s">
        <v>5</v>
      </c>
      <c r="M4" s="396" t="s">
        <v>4</v>
      </c>
      <c r="N4" s="396" t="s">
        <v>3</v>
      </c>
      <c r="O4" s="258" t="s">
        <v>437</v>
      </c>
    </row>
    <row r="5" spans="1:15" ht="96" customHeight="1" thickBot="1" x14ac:dyDescent="0.3">
      <c r="A5" s="397"/>
      <c r="B5" s="399"/>
      <c r="C5" s="397"/>
      <c r="D5" s="397"/>
      <c r="E5" s="397"/>
      <c r="F5" s="397"/>
      <c r="G5" s="174" t="s">
        <v>331</v>
      </c>
      <c r="H5" s="174" t="s">
        <v>332</v>
      </c>
      <c r="I5" s="174" t="s">
        <v>333</v>
      </c>
      <c r="J5" s="174" t="s">
        <v>334</v>
      </c>
      <c r="K5" s="399"/>
      <c r="L5" s="397"/>
      <c r="M5" s="397"/>
      <c r="N5" s="397"/>
      <c r="O5" s="258" t="s">
        <v>438</v>
      </c>
    </row>
    <row r="6" spans="1:15" s="172" customFormat="1" ht="40" x14ac:dyDescent="0.2">
      <c r="A6" s="405" t="s">
        <v>335</v>
      </c>
      <c r="B6" s="407" t="s">
        <v>336</v>
      </c>
      <c r="C6" s="186" t="s">
        <v>337</v>
      </c>
      <c r="D6" s="187" t="s">
        <v>338</v>
      </c>
      <c r="E6" s="188" t="s">
        <v>339</v>
      </c>
      <c r="F6" s="162">
        <v>0.9</v>
      </c>
      <c r="G6" s="189">
        <v>0.18</v>
      </c>
      <c r="H6" s="189">
        <v>0.28999999999999998</v>
      </c>
      <c r="I6" s="189">
        <v>0.23</v>
      </c>
      <c r="J6" s="189">
        <v>0.2</v>
      </c>
      <c r="K6" s="189">
        <v>0.17</v>
      </c>
      <c r="L6" s="190" t="s">
        <v>340</v>
      </c>
      <c r="M6" s="191">
        <v>18000000</v>
      </c>
      <c r="N6" s="192"/>
      <c r="O6" s="272" t="s">
        <v>456</v>
      </c>
    </row>
    <row r="7" spans="1:15" s="172" customFormat="1" ht="40" x14ac:dyDescent="0.2">
      <c r="A7" s="405"/>
      <c r="B7" s="407"/>
      <c r="C7" s="186" t="s">
        <v>341</v>
      </c>
      <c r="D7" s="187" t="s">
        <v>342</v>
      </c>
      <c r="E7" s="188" t="s">
        <v>343</v>
      </c>
      <c r="F7" s="162">
        <v>0.8</v>
      </c>
      <c r="G7" s="189">
        <v>0.1</v>
      </c>
      <c r="H7" s="189">
        <v>0.15</v>
      </c>
      <c r="I7" s="189">
        <v>0.25</v>
      </c>
      <c r="J7" s="193">
        <v>0.3</v>
      </c>
      <c r="K7" s="189">
        <v>0.1</v>
      </c>
      <c r="L7" s="190" t="s">
        <v>340</v>
      </c>
      <c r="M7" s="191">
        <v>15900000</v>
      </c>
      <c r="N7" s="192"/>
      <c r="O7" s="272" t="s">
        <v>456</v>
      </c>
    </row>
    <row r="8" spans="1:15" s="172" customFormat="1" ht="40" x14ac:dyDescent="0.2">
      <c r="A8" s="405"/>
      <c r="B8" s="407"/>
      <c r="C8" s="194" t="s">
        <v>344</v>
      </c>
      <c r="D8" s="159" t="s">
        <v>342</v>
      </c>
      <c r="E8" s="158" t="s">
        <v>345</v>
      </c>
      <c r="F8" s="162">
        <v>1</v>
      </c>
      <c r="G8" s="195">
        <v>0.16</v>
      </c>
      <c r="H8" s="185">
        <v>0.22</v>
      </c>
      <c r="I8" s="185">
        <v>0.22</v>
      </c>
      <c r="J8" s="185">
        <v>0.4</v>
      </c>
      <c r="K8" s="189">
        <v>0.16</v>
      </c>
      <c r="L8" s="190" t="s">
        <v>340</v>
      </c>
      <c r="M8" s="196">
        <f>+M10</f>
        <v>15900000</v>
      </c>
      <c r="N8" s="197"/>
      <c r="O8" s="272" t="s">
        <v>456</v>
      </c>
    </row>
    <row r="9" spans="1:15" s="172" customFormat="1" ht="56.25" customHeight="1" x14ac:dyDescent="0.2">
      <c r="A9" s="405"/>
      <c r="B9" s="400" t="s">
        <v>346</v>
      </c>
      <c r="C9" s="158" t="s">
        <v>347</v>
      </c>
      <c r="D9" s="188" t="s">
        <v>348</v>
      </c>
      <c r="E9" s="158" t="s">
        <v>345</v>
      </c>
      <c r="F9" s="162">
        <v>0.7</v>
      </c>
      <c r="G9" s="198">
        <v>0.17499999999999999</v>
      </c>
      <c r="H9" s="198">
        <v>0.17499999999999999</v>
      </c>
      <c r="I9" s="160">
        <v>0.17499999999999999</v>
      </c>
      <c r="J9" s="160">
        <v>0.17499999999999999</v>
      </c>
      <c r="K9" s="189">
        <v>0.18</v>
      </c>
      <c r="L9" s="190" t="s">
        <v>340</v>
      </c>
      <c r="M9" s="199"/>
      <c r="N9" s="200"/>
    </row>
    <row r="10" spans="1:15" s="207" customFormat="1" ht="81" customHeight="1" thickBot="1" x14ac:dyDescent="0.25">
      <c r="A10" s="406"/>
      <c r="B10" s="401"/>
      <c r="C10" s="169" t="s">
        <v>349</v>
      </c>
      <c r="D10" s="201" t="s">
        <v>338</v>
      </c>
      <c r="E10" s="169" t="s">
        <v>345</v>
      </c>
      <c r="F10" s="202">
        <v>0.25</v>
      </c>
      <c r="G10" s="203">
        <v>0.05</v>
      </c>
      <c r="H10" s="203">
        <v>0.05</v>
      </c>
      <c r="I10" s="203">
        <v>0.05</v>
      </c>
      <c r="J10" s="202">
        <v>0.1</v>
      </c>
      <c r="K10" s="203">
        <f>+G10+H10+I10+J10</f>
        <v>0.25</v>
      </c>
      <c r="L10" s="204" t="s">
        <v>340</v>
      </c>
      <c r="M10" s="205">
        <f>31800000/2</f>
        <v>15900000</v>
      </c>
      <c r="N10" s="206"/>
      <c r="O10" s="271" t="s">
        <v>457</v>
      </c>
    </row>
    <row r="11" spans="1:15" s="214" customFormat="1" x14ac:dyDescent="0.25">
      <c r="A11" s="208"/>
      <c r="B11" s="209"/>
      <c r="C11" s="209"/>
      <c r="D11" s="209"/>
      <c r="E11" s="209"/>
      <c r="F11" s="210"/>
      <c r="G11" s="210"/>
      <c r="H11" s="210"/>
      <c r="I11" s="211"/>
      <c r="J11" s="210"/>
      <c r="K11" s="211">
        <v>0.17</v>
      </c>
      <c r="L11" s="212"/>
      <c r="M11" s="213"/>
      <c r="N11" s="212"/>
      <c r="O11" s="212"/>
    </row>
    <row r="12" spans="1:15" s="214" customFormat="1" x14ac:dyDescent="0.25">
      <c r="A12" s="208"/>
      <c r="B12" s="209"/>
      <c r="C12" s="209"/>
      <c r="D12" s="209"/>
      <c r="E12" s="209"/>
      <c r="F12" s="210"/>
      <c r="G12" s="210"/>
      <c r="H12" s="210"/>
      <c r="I12" s="211"/>
      <c r="J12" s="210"/>
      <c r="K12" s="211"/>
      <c r="L12" s="212"/>
      <c r="M12" s="213"/>
      <c r="N12" s="212"/>
      <c r="O12" s="212"/>
    </row>
    <row r="13" spans="1:15" ht="29.5" customHeight="1" x14ac:dyDescent="0.25">
      <c r="A13" s="215"/>
      <c r="B13" s="216"/>
      <c r="C13" s="217"/>
      <c r="D13" s="218"/>
      <c r="E13" s="218"/>
      <c r="F13" s="54"/>
      <c r="G13" s="54"/>
      <c r="H13" s="54"/>
      <c r="I13" s="54"/>
      <c r="J13" s="54"/>
      <c r="K13" s="54"/>
      <c r="L13" s="219"/>
      <c r="M13" s="219"/>
      <c r="N13" s="219"/>
      <c r="O13" s="219"/>
    </row>
    <row r="14" spans="1:15" ht="21.75" customHeight="1" x14ac:dyDescent="0.3">
      <c r="A14" s="79" t="s">
        <v>350</v>
      </c>
      <c r="B14" s="218"/>
      <c r="C14" s="220"/>
      <c r="D14" s="218"/>
      <c r="E14" s="218"/>
      <c r="F14" s="54"/>
      <c r="G14" s="54"/>
      <c r="H14" s="54"/>
      <c r="I14" s="54"/>
      <c r="J14" s="54"/>
      <c r="K14" s="54"/>
      <c r="L14" s="219"/>
      <c r="M14" s="219"/>
      <c r="N14" s="219"/>
      <c r="O14" s="219"/>
    </row>
    <row r="15" spans="1:15" ht="21" customHeight="1" x14ac:dyDescent="0.25">
      <c r="A15" s="402" t="s">
        <v>351</v>
      </c>
      <c r="B15" s="402"/>
      <c r="C15" s="402"/>
      <c r="D15" s="67"/>
      <c r="E15" s="67"/>
      <c r="F15" s="67"/>
      <c r="G15" s="67"/>
      <c r="H15" s="67"/>
      <c r="I15" s="67"/>
      <c r="J15" s="67"/>
      <c r="K15" s="67"/>
      <c r="L15" s="219"/>
      <c r="M15" s="219"/>
      <c r="N15" s="219"/>
      <c r="O15" s="219"/>
    </row>
  </sheetData>
  <mergeCells count="18">
    <mergeCell ref="B9:B10"/>
    <mergeCell ref="A15:C15"/>
    <mergeCell ref="K4:K5"/>
    <mergeCell ref="L4:L5"/>
    <mergeCell ref="M4:M5"/>
    <mergeCell ref="G4:J4"/>
    <mergeCell ref="A6:A10"/>
    <mergeCell ref="B6:B8"/>
    <mergeCell ref="E4:E5"/>
    <mergeCell ref="A1:N1"/>
    <mergeCell ref="A2:N2"/>
    <mergeCell ref="A3:N3"/>
    <mergeCell ref="N4:N5"/>
    <mergeCell ref="F4:F5"/>
    <mergeCell ref="A4:A5"/>
    <mergeCell ref="B4:B5"/>
    <mergeCell ref="C4:C5"/>
    <mergeCell ref="D4:D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D9047C24DBBC44E87A085F4674E484D" ma:contentTypeVersion="12" ma:contentTypeDescription="Crear nuevo documento." ma:contentTypeScope="" ma:versionID="f3f6794a61cfb8f8ccb6fe811b3330c5">
  <xsd:schema xmlns:xsd="http://www.w3.org/2001/XMLSchema" xmlns:xs="http://www.w3.org/2001/XMLSchema" xmlns:p="http://schemas.microsoft.com/office/2006/metadata/properties" xmlns:ns2="a914b71b-858b-4503-afac-5036ebc800c9" xmlns:ns3="6f978b93-81ab-4a5d-b37f-25dff762aba0" targetNamespace="http://schemas.microsoft.com/office/2006/metadata/properties" ma:root="true" ma:fieldsID="612ed83d1052ce8dfa60483e5c987f33" ns2:_="" ns3:_="">
    <xsd:import namespace="a914b71b-858b-4503-afac-5036ebc800c9"/>
    <xsd:import namespace="6f978b93-81ab-4a5d-b37f-25dff762ab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4b71b-858b-4503-afac-5036ebc800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78b93-81ab-4a5d-b37f-25dff762aba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287C6E-1E54-46FD-A7AE-DFAEBC25FD4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C80ABF9-6910-4674-87CD-F2501454F1FD}">
  <ds:schemaRefs>
    <ds:schemaRef ds:uri="http://schemas.microsoft.com/sharepoint/v3/contenttype/forms"/>
  </ds:schemaRefs>
</ds:datastoreItem>
</file>

<file path=customXml/itemProps3.xml><?xml version="1.0" encoding="utf-8"?>
<ds:datastoreItem xmlns:ds="http://schemas.openxmlformats.org/officeDocument/2006/customXml" ds:itemID="{D1C16903-16C1-4758-80AF-9515EBFAB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4b71b-858b-4503-afac-5036ebc800c9"/>
    <ds:schemaRef ds:uri="6f978b93-81ab-4a5d-b37f-25dff762a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Resumen Gestion TAC</vt:lpstr>
      <vt:lpstr>CONTROL INTERNO</vt:lpstr>
      <vt:lpstr>AMBIENTAL</vt:lpstr>
      <vt:lpstr>%AREAS</vt:lpstr>
      <vt:lpstr> TECNICA</vt:lpstr>
      <vt:lpstr>COMUNI.</vt:lpstr>
      <vt:lpstr>SOCIAL</vt:lpstr>
      <vt:lpstr>JURIDICA</vt:lpstr>
      <vt:lpstr>ADMINISTRATIVA</vt:lpstr>
      <vt:lpstr>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Eliana García Vélez</cp:lastModifiedBy>
  <cp:lastPrinted>2022-09-26T20:40:23Z</cp:lastPrinted>
  <dcterms:created xsi:type="dcterms:W3CDTF">2009-01-14T15:49:03Z</dcterms:created>
  <dcterms:modified xsi:type="dcterms:W3CDTF">2025-05-27T18:07:39Z</dcterms:modified>
</cp:coreProperties>
</file>